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9320" windowHeight="12075" firstSheet="1" activeTab="1"/>
  </bookViews>
  <sheets>
    <sheet name="_@RISKFitInformation" sheetId="2" state="hidden" r:id="rId1"/>
    <sheet name="Exercise" sheetId="1" r:id="rId2"/>
    <sheet name="Solutions" sheetId="6" r:id="rId3"/>
  </sheets>
  <definedNames>
    <definedName name="_AtRisk_FitDataRange_FIT_1F447_1D0DC" localSheetId="2" hidden="1">Solutions!$C$9:$C$27</definedName>
    <definedName name="_AtRisk_FitDataRange_FIT_1F447_1D0DC" hidden="1">Exercise!$C$9:$C$27</definedName>
    <definedName name="_AtRisk_FitDataRange_FIT_361F0_EFA68" localSheetId="2" hidden="1">Solutions!$E$10:$E$35</definedName>
    <definedName name="_AtRisk_FitDataRange_FIT_361F0_EFA68" hidden="1">Exercise!$E$10:$E$35</definedName>
    <definedName name="_AtRisk_FitDataRange_FIT_3AE59_A840A" localSheetId="2" hidden="1">Solutions!$G$10:$G$35</definedName>
    <definedName name="_AtRisk_FitDataRange_FIT_3AE59_A840A" hidden="1">Exercise!$G$10:$G$35</definedName>
    <definedName name="_AtRisk_FitDataRange_FIT_47290_213FA" localSheetId="2" hidden="1">Solutions!$C$9:$C$27</definedName>
    <definedName name="_AtRisk_FitDataRange_FIT_47290_213FA" hidden="1">Exercise!$C$9:$C$27</definedName>
    <definedName name="_AtRisk_FitDataRange_FIT_487D1_E5CB" localSheetId="2" hidden="1">Solutions!$E$10:$E$35</definedName>
    <definedName name="_AtRisk_FitDataRange_FIT_487D1_E5CB" hidden="1">Exercise!$E$10:$E$35</definedName>
    <definedName name="_AtRisk_FitDataRange_FIT_4AA8E_530A2" localSheetId="2" hidden="1">Solutions!$C$9:$C$27</definedName>
    <definedName name="_AtRisk_FitDataRange_FIT_4AA8E_530A2" hidden="1">Exercise!$C$9:$C$27</definedName>
    <definedName name="_AtRisk_FitDataRange_FIT_4E8C3_A6E86" localSheetId="2" hidden="1">Solutions!$E$10:$E$35</definedName>
    <definedName name="_AtRisk_FitDataRange_FIT_4E8C3_A6E86" hidden="1">Exercise!$E$10:$E$35</definedName>
    <definedName name="_AtRisk_FitDataRange_FIT_7E1BE_E7B52" localSheetId="2" hidden="1">Solutions!$C$9:$C$27</definedName>
    <definedName name="_AtRisk_FitDataRange_FIT_7E1BE_E7B52" hidden="1">Exercise!$C$9:$C$27</definedName>
    <definedName name="_AtRisk_FitDataRange_FIT_9E6CA_CB022" localSheetId="2" hidden="1">Solutions!$E$10:$E$35</definedName>
    <definedName name="_AtRisk_FitDataRange_FIT_9E6CA_CB022" hidden="1">Exercise!$E$10:$E$35</definedName>
    <definedName name="_AtRisk_FitDataRange_FIT_B9664_AD1EA" localSheetId="2" hidden="1">Solutions!$C$9:$C$23</definedName>
    <definedName name="_AtRisk_FitDataRange_FIT_B9664_AD1EA" hidden="1">Exercise!$C$9:$C$23</definedName>
    <definedName name="_AtRisk_FitDataRange_FIT_B9F5B_74A98" localSheetId="2" hidden="1">Solutions!$E$10:$E$35</definedName>
    <definedName name="_AtRisk_FitDataRange_FIT_B9F5B_74A98" hidden="1">Exercise!$E$10:$E$35</definedName>
    <definedName name="_AtRisk_FitDataRange_FIT_CAAD3_A559" localSheetId="2" hidden="1">Solutions!$C$9:$C$27</definedName>
    <definedName name="_AtRisk_FitDataRange_FIT_CAAD3_A559" hidden="1">Exercise!$C$9:$C$27</definedName>
    <definedName name="_AtRisk_FitDataRange_FIT_D451D_CE342" localSheetId="2" hidden="1">Solutions!$E$10:$E$35</definedName>
    <definedName name="_AtRisk_FitDataRange_FIT_D451D_CE342" hidden="1">Exercise!$E$10:$E$35</definedName>
    <definedName name="_AtRisk_FitDataRange_FIT_E11FF_A8664" localSheetId="2" hidden="1">Solutions!$C$9:$C$27</definedName>
    <definedName name="_AtRisk_FitDataRange_FIT_E11FF_A8664" hidden="1">Exercise!$C$9:$C$27</definedName>
    <definedName name="_AtRisk_FitDataRange_FIT_E25C_58B2C" hidden="1">Solutions!$E$10:$E$35</definedName>
    <definedName name="_AtRisk_FitDataRange_FIT_E7AFA_9145F" localSheetId="2" hidden="1">Solutions!$G$10:$G$35</definedName>
    <definedName name="_AtRisk_FitDataRange_FIT_E7AFA_9145F" hidden="1">Exercise!$G$10:$G$35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ultipleCPUManualCount" hidden="1">2</definedName>
    <definedName name="_AtRisk_SimSetting_MultipleCPUMode" hidden="1">0</definedName>
    <definedName name="_AtRisk_SimSetting_RandomNumberGenerator" hidden="1">0</definedName>
    <definedName name="_AtRisk_SimSetting_ReportOptionCustomItemsCount" hidden="1">0</definedName>
    <definedName name="_AtRisk_SimSetting_ReportOptionDataMode" hidden="1">1</definedName>
    <definedName name="_AtRisk_SimSetting_ReportOptionReportMultiSimType" hidden="1">1</definedName>
    <definedName name="_AtRisk_SimSetting_ReportOptionReportPlacement" hidden="1">1</definedName>
    <definedName name="_AtRisk_SimSetting_ReportOptionReportSelection" hidden="1">0</definedName>
    <definedName name="_AtRisk_SimSetting_ReportOptionReportsFileType" hidden="1">1</definedName>
    <definedName name="_AtRisk_SimSetting_ReportOptionReportStyle" hidden="1">1</definedName>
    <definedName name="_AtRisk_SimSetting_ReportOptionSelectiveQR" hidden="1">FALSE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Pal_Workbook_GUID" hidden="1">"7HE6JRD4H7A94M3PW2X62PEP"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45621"/>
</workbook>
</file>

<file path=xl/calcChain.xml><?xml version="1.0" encoding="utf-8"?>
<calcChain xmlns="http://schemas.openxmlformats.org/spreadsheetml/2006/main">
  <c r="C11" i="2" l="1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K45" i="6" l="1"/>
  <c r="L45" i="6" s="1"/>
  <c r="G45" i="6"/>
  <c r="K44" i="6"/>
  <c r="L44" i="6" s="1"/>
  <c r="I44" i="6"/>
  <c r="E44" i="6"/>
  <c r="G36" i="6"/>
  <c r="E36" i="6"/>
  <c r="E35" i="6"/>
  <c r="E34" i="6"/>
  <c r="E33" i="6"/>
  <c r="E32" i="6"/>
  <c r="E31" i="6"/>
  <c r="E32" i="1"/>
  <c r="E33" i="1"/>
  <c r="E34" i="1"/>
  <c r="E35" i="1"/>
  <c r="E31" i="1"/>
</calcChain>
</file>

<file path=xl/sharedStrings.xml><?xml version="1.0" encoding="utf-8"?>
<sst xmlns="http://schemas.openxmlformats.org/spreadsheetml/2006/main" count="168" uniqueCount="102">
  <si>
    <t>Distance home to work (kms)</t>
  </si>
  <si>
    <t>Created By Version</t>
  </si>
  <si>
    <t>6.3.1</t>
  </si>
  <si>
    <t>Required Version</t>
  </si>
  <si>
    <t>5.0.0</t>
  </si>
  <si>
    <t>Recommended Version</t>
  </si>
  <si>
    <t>Modified By Version</t>
  </si>
  <si>
    <t>Count</t>
  </si>
  <si>
    <t>GUID</t>
  </si>
  <si>
    <t>Name</t>
  </si>
  <si>
    <t>Range</t>
  </si>
  <si>
    <t>CRC</t>
  </si>
  <si>
    <t>Options</t>
  </si>
  <si>
    <t>Comp. Graph Serialization</t>
  </si>
  <si>
    <t>PP Graph Serialization</t>
  </si>
  <si>
    <t>QQ Graph Serialization</t>
  </si>
  <si>
    <t>Unsued</t>
  </si>
  <si>
    <t>Fixed Params</t>
  </si>
  <si>
    <t>Bootstrap Options</t>
  </si>
  <si>
    <t>BootstrapParamGraphSerialization</t>
  </si>
  <si>
    <t>BatchFit Options</t>
  </si>
  <si>
    <t>BootstrapGOFGraphSerialization</t>
  </si>
  <si>
    <t>FitSelector</t>
  </si>
  <si>
    <t>FIT_B9664_AD1EA</t>
  </si>
  <si>
    <t>Ensemble 1</t>
  </si>
  <si>
    <t>F1	0	0	-1E+300	 1E+300	 1	0	0	 0	0	 1	23	BetaGeneral	Binomial	Expon	ExtValue	ExtValueMin	Gamma	Geomet	IntUniform	InvGauss	Laplace	Levy	Logistic	LogLogistic	Lognorm	NegBin	Normal	Pareto	Pearson5	Pearson6	Poisson	Triang	Uniform	Weibull	0	1	-1	1	 0	 1	0	0	0</t>
  </si>
  <si>
    <t xml:space="preserve"> 0	 8								</t>
  </si>
  <si>
    <t>F1	0	 1000	 .95</t>
  </si>
  <si>
    <t>GF1_rK0qDwEADgC6AQwjACYANAB7AI8AkACeAKwAlAG2AbABKgD//wAAAAAAAQQAAAAAAAAAAAEoQ29tcGFyYWlzb24gZCdhanVzdGVtZW50IHBvdXIgRW5zZW1ibGUgMQEZUmlza0V4dHZhbHVlKDYuMTYzMjszLjA1KQEBEAACAAEKU3RhdGlzdGljcwMBAQD/AQEBAQEAAQEBAAQAAAABAQEBAQABAQEABAAAAArLAAHbAADsAAABAQAWAQArAQBAAQBVAQBqAQB/AQAOAAdFbnRyw6llAAAlAQIADwAIRXh0VmFsdWUAAS8BAgATAAxVbnVzZWQgQ3VydmUAAk8BAgATAAxVbnVzZWQgQ3VydmUAA4wBAgATAAxVbnVzZWQgQ3VydmUABEwBAgATAAxVbnVzZWQgQ3VydmUABTkBAgATAAxVbnVzZWQgQ3VydmUABk4BAgATAAxVbnVzZWQgQ3VydmUAByMBAgATAAxVbnVzZWQgQ3VydmUACCkBAgATAAxVbnVzZWQgQ3VydmUACWABAgCcAaYBAQECAZqZmZmZmak/AABmZmZmZmbuPwAABQABAQEAAQEBAA==</t>
  </si>
  <si>
    <t>FIT_1F447_1D0DC</t>
  </si>
  <si>
    <t>Ensemble 2</t>
  </si>
  <si>
    <t>GF1_rK0qDwEADgC8AQwjACYANAB9AJEAkgCgAK4AlgG4AbIBKgD//wAAAAAAAQQAAAAAAAAAAAEoQ29tcGFyYWlzb24gZCdhanVzdGVtZW50IHBvdXIgRW5zZW1ibGUgMgEbUmlza0V4dHZhbHVlKDYuMTkwNzsyLjgxOTEpAQEQAAIAAQpTdGF0aXN0aWNzAwEBAP8BAQEBAQABAQEABAAAAAEBAQEBAAEBAQAEAAAACs0AAd0AAO4AAAMBABgBAC0BAEIBAFcBAGwBAIEBAA4AB0VudHLDqWUAACUBAgAPAAhFeHRWYWx1ZQABLwECABMADFVudXNlZCBDdXJ2ZQACTwECABMADFVudXNlZCBDdXJ2ZQADjAECABMADFVudXNlZCBDdXJ2ZQAETAECABMADFVudXNlZCBDdXJ2ZQAFOQECABMADFVudXNlZCBDdXJ2ZQAGTgECABMADFVudXNlZCBDdXJ2ZQAHIwECABMADFVudXNlZCBDdXJ2ZQAIKQECABMADFVudXNlZCBDdXJ2ZQAJYAECAJ4BqAEBAQIBmpmZmZmZqT8AAGZmZmZmZu4/AAAFAAEBAQABAQEA</t>
  </si>
  <si>
    <t>FIT_47290_213FA</t>
  </si>
  <si>
    <t>Ensemble 3</t>
  </si>
  <si>
    <t>GF1_rK0qDwEADgC6AQwjACYANAB9AJEAkgCgAK4AlAG2AbABKgD//wAAAAAAAQQAAAAAAAAAAAEoQ29tcGFyYWlzb24gZCdhanVzdGVtZW50IHBvdXIgRW5zZW1ibGUgMwEbUmlza1RyaWFuZygxLjI0MDU7NTsxNi45MTMpAQEQAAIAAQpTdGF0aXN0aWNzAwEBAP8BAQEBAQABAQEABAAAAAEBAQEBAAEBAQAEAAAACs0AAd0AAOwAAAEBABYBACsBAEABAFUBAGoBAH8BAA4AB0VudHLDqWUAACUBAgANAAZUcmlhbmcAAS8BAgATAAxVbnVzZWQgQ3VydmUAAk8BAgATAAxVbnVzZWQgQ3VydmUAA4wBAgATAAxVbnVzZWQgQ3VydmUABEwBAgATAAxVbnVzZWQgQ3VydmUABTkBAgATAAxVbnVzZWQgQ3VydmUABk4BAgATAAxVbnVzZWQgQ3VydmUAByMBAgATAAxVbnVzZWQgQ3VydmUACCkBAgATAAxVbnVzZWQgQ3VydmUACWABAgCcAaYBAQECAZqZmZmZmak/AABmZmZmZmbuPwAABQABAQEAAQEBAA==</t>
  </si>
  <si>
    <t>FIT_7E1BE_E7B52</t>
  </si>
  <si>
    <t>Ensemble 4</t>
  </si>
  <si>
    <t>GF1_rK0qDwEADgC1AQwjACYANAB3AIsAjACaAKgAjwGxAasBKgD//wAAAAAAAQQAAAAAAAAAAAEoQ29tcGFyYWlzb24gZCdhanVzdGVtZW50IHBvdXIgRW5zZW1ibGUgNAEVUmlza1VuaWZvcm0oMS41OzEyLjUpAQEQAAIAAQpTdGF0aXN0aWNzAwEBAP8BAQEBAQABAQEABAAAAAEBAQEBAAEBAQAEAAAACscAAdcAAOcAAPwAABEBACYBADsBAFABAGUBAHoBAA4AB0VudHLDqWUAACUBAgAOAAdVbmlmb3JtAAEvAQIAEwAMVW51c2VkIEN1cnZlAAJPAQIAEwAMVW51c2VkIEN1cnZlAAOMAQIAEwAMVW51c2VkIEN1cnZlAARMAQIAEwAMVW51c2VkIEN1cnZlAAU5AQIAEwAMVW51c2VkIEN1cnZlAAZOAQIAEwAMVW51c2VkIEN1cnZlAAcjAQIAEwAMVW51c2VkIEN1cnZlAAgpAQIAEwAMVW51c2VkIEN1cnZlAAlgAQIAlwGhAQEBAgGamZmZmZmpPwAAZmZmZmZm7j8AAAUAAQEBAAEBAQA=</t>
  </si>
  <si>
    <t>FIT_4AA8E_530A2</t>
  </si>
  <si>
    <t>Ensemble 5</t>
  </si>
  <si>
    <t>GF1_rK0qDwEADgC5AQwjACYANAB7AI8AkACeAKwAkwG1Aa8BKgD//wAAAAAAAQQAAAAAAAAAAAEoQ29tcGFyYWlzb24gZCdhanVzdGVtZW50IHBvdXIgRW5zZW1ibGUgNQEZUmlza1VuaWZvcm0oMS4yNjU7MTMuMDM1KQEBEAACAAEKU3RhdGlzdGljcwMBAQD/AQEBAQEAAQEBAAQAAAABAQEBAQABAQEABAAAAArLAAHbAADrAAAAAQAVAQAqAQA/AQBUAQBpAQB+AQAOAAdFbnRyw6llAAAlAQIADgAHVW5pZm9ybQABLwECABMADFVudXNlZCBDdXJ2ZQACTwECABMADFVudXNlZCBDdXJ2ZQADjAECABMADFVudXNlZCBDdXJ2ZQAETAECABMADFVudXNlZCBDdXJ2ZQAFOQECABMADFVudXNlZCBDdXJ2ZQAGTgECABMADFVudXNlZCBDdXJ2ZQAHIwECABMADFVudXNlZCBDdXJ2ZQAIKQECABMADFVudXNlZCBDdXJ2ZQAJYAECAJsBpQEBAQIBmpmZmZmZqT8AAGZmZmZmZu4/AAAFAAEBAQABAQEA</t>
  </si>
  <si>
    <t>FIT_E11FF_A8664</t>
  </si>
  <si>
    <t>Ensemble 6</t>
  </si>
  <si>
    <t>GF1_rK0qDwEADgC5AQwjACYANAB7AI8AkACeAKwAkwG1Aa8BKgD//wAAAAAAAQQAAAAAAAAAAAEoQ29tcGFyYWlzb24gZCdhanVzdGVtZW50IHBvdXIgRW5zZW1ibGUgNgEZUmlza1VuaWZvcm0oMS4yNjU7MTMuMDM1KQEBEAACAAEKU3RhdGlzdGljcwMBAQD/AQEBAQEAAQEBAAQAAAABAQEBAQABAQEABAAAAArLAAHbAADrAAAAAQAVAQAqAQA/AQBUAQBpAQB+AQAOAAdFbnRyw6llAAAlAQIADgAHVW5pZm9ybQABLwECABMADFVudXNlZCBDdXJ2ZQACTwECABMADFVudXNlZCBDdXJ2ZQADjAECABMADFVudXNlZCBDdXJ2ZQAETAECABMADFVudXNlZCBDdXJ2ZQAFOQECABMADFVudXNlZCBDdXJ2ZQAGTgECABMADFVudXNlZCBDdXJ2ZQAHIwECABMADFVudXNlZCBDdXJ2ZQAIKQECABMADFVudXNlZCBDdXJ2ZQAJYAECAJsBpQEBAQIBmpmZmZmZqT8AAGZmZmZmZu4/AAAFAAEBAQABAQEA</t>
  </si>
  <si>
    <t>FIT_CAAD3_A559</t>
  </si>
  <si>
    <t>Ensemble 7</t>
  </si>
  <si>
    <t>GF1_rK0qDwEADgC5AQwjACYANAB7AI8AkACeAKwAkwG1Aa8BKgD//wAAAAAAAQQAAAAAAAAAAAEoQ29tcGFyYWlzb24gZCdhanVzdGVtZW50IHBvdXIgRW5zZW1ibGUgNwEZUmlza1VuaWZvcm0oMS4yNjU7MTMuMDM1KQEBEAACAAEKU3RhdGlzdGljcwMBAQD/AQEBAQEAAQEBAAQAAAABAQEBAQABAQEABAAAAArLAAHbAADrAAAAAQAVAQAqAQA/AQBUAQBpAQB+AQAOAAdFbnRyw6llAAAlAQIADgAHVW5pZm9ybQABLwECABMADFVudXNlZCBDdXJ2ZQACTwECABMADFVudXNlZCBDdXJ2ZQADjAECABMADFVudXNlZCBDdXJ2ZQAETAECABMADFVudXNlZCBDdXJ2ZQAFOQECABMADFVudXNlZCBDdXJ2ZQAGTgECABMADFVudXNlZCBDdXJ2ZQAHIwECABMADFVudXNlZCBDdXJ2ZQAIKQECABMADFVudXNlZCBDdXJ2ZQAJYAECAJsBpQEBAQIBmpmZmZmZqT8AAGZmZmZmZu4/AAAFAAEBAQABAQEA</t>
  </si>
  <si>
    <t>Number of children per family</t>
  </si>
  <si>
    <t>FIT_4E8C3_A6E86</t>
  </si>
  <si>
    <t>F1	0	0	-1E+300	 1E+300	 1	0	3	 0	0	 1	23	BetaGeneral	Binomial	Expon	ExtValue	ExtValueMin	Gamma	Geomet	IntUniform	InvGauss	Laplace	Levy	Logistic	LogLogistic	Lognorm	NegBin	Normal	Pareto	Pearson5	Pearson6	Poisson	Triang	Uniform	Weibull	0	1	-1	1	 0	 1	0	0	0</t>
  </si>
  <si>
    <t>GF1_rK0qDwEADgDHAQwjACYANACKAJ4AnwCtALsAoQHDAb0BKgD//wAAAAAAAQQAAAAAAAAAAAE5Q29tcGFyYWlzb24gZCdhanVzdGVtZW50IHBvdXIgRGlzdGFuY2UgaG9tZSB0byB3b3JrIChrbXMpARdSaXNrVHJpYW5nKDA7MTA7MTMuMjIxKQEBEAACAAEKU3RhdGlzdGljcwMBAQD/AQEBAQEAAQEBAAQAAAABAQEBAQABAQEABAAAAAraAAHqAAD5AAAOAQAjAQA4AQBNAQBiAQB3AQCMAQAOAAdFbnRyw6llAAAlAQIADQAGVHJpYW5nAAEvAQIAEwAMVW51c2VkIEN1cnZlAAJPAQIAEwAMVW51c2VkIEN1cnZlAAOMAQIAEwAMVW51c2VkIEN1cnZlAARMAQIAEwAMVW51c2VkIEN1cnZlAAU5AQIAEwAMVW51c2VkIEN1cnZlAAZOAQIAEwAMVW51c2VkIEN1cnZlAAcjAQIAEwAMVW51c2VkIEN1cnZlAAgpAQIAEwAMVW51c2VkIEN1cnZlAAlgAQIAqQGzAQEBAgGamZmZmZmpPwAAZmZmZmZm7j8AAAUAAQEBAAEBAQA=</t>
  </si>
  <si>
    <t>FIT_D451D_CE342</t>
  </si>
  <si>
    <t>Distance home to work (kms) 2</t>
  </si>
  <si>
    <t>GF1_rK0qDwEADgDMAQwjACYANACOAKIAowCxAL8ApgHIAcIBKgD//wAAAAAAAQQAAAAAAAAAAAE7Q29tcGFyYWlzb24gZCdhanVzdGVtZW50IHBvdXIgRGlzdGFuY2UgaG9tZSB0byB3b3JrIChrbXMpIDIBGVJpc2tVbmlmb3JtKDEuMzcyOzEyLjkyOCkBARAAAgABClN0YXRpc3RpY3MDAQEA/wEBAQEBAAEBAQAEAAAAAQEBAQEAAQEBAAQAAAAK3gAB7gAA/gAAEwEAKAEAPQEAUgEAZwEAfAEAkQEADgAHRW50csOpZQAAJQECAA4AB1VuaWZvcm0AAS8BAgATAAxVbnVzZWQgQ3VydmUAAk8BAgATAAxVbnVzZWQgQ3VydmUAA4wBAgATAAxVbnVzZWQgQ3VydmUABEwBAgATAAxVbnVzZWQgQ3VydmUABTkBAgATAAxVbnVzZWQgQ3VydmUABk4BAgATAAxVbnVzZWQgQ3VydmUAByMBAgATAAxVbnVzZWQgQ3VydmUACCkBAgATAAxVbnVzZWQgQ3VydmUACWABAgCuAbgBAQECAZqZmZmZmak/AABmZmZmZmbuPwAABQABAQEAAQEBAA==</t>
  </si>
  <si>
    <t>FIT_3AE59_A840A</t>
  </si>
  <si>
    <t>GF1_rK0qDwEADgDgAQwjACYANACiALYAtwDFANMAugHcAdYBKgD//wAAAAAAAQQAAAAAAAAAAAE7Q29tcGFyYWlzb24gZCdhanVzdGVtZW50IHBvdXIgTnVtYmVyIG9mIGNoaWxkcmVuIHBlciBmYW1pbHkBLVJpc2tMb2dub3JtKDcuMDAyODsxLjIxODc7Umlza1NoaWZ0KC01LjA3OTMpKQEBEAACAAEKU3RhdGlzdGljcwMBAQD/AQEBAQEAAQEBAAQAAAABAQEBAQABAQEABAAAAAryAAECAQASAQAnAQA8AQBRAQBmAQB7AQCQAQClAQAOAAdFbnRyw6llAAAlAQIADgAHTG9nbm9ybQABLwECABMADFVudXNlZCBDdXJ2ZQACTwECABMADFVudXNlZCBDdXJ2ZQADjAECABMADFVudXNlZCBDdXJ2ZQAETAECABMADFVudXNlZCBDdXJ2ZQAFOQECABMADFVudXNlZCBDdXJ2ZQAGTgECABMADFVudXNlZCBDdXJ2ZQAHIwECABMADFVudXNlZCBDdXJ2ZQAIKQECABMADFVudXNlZCBDdXJ2ZQAJYAECAMIBzAEBAQIBmpmZmZmZqT8AAGZmZmZmZu4/AAAFAAEBAQABAQEA</t>
  </si>
  <si>
    <t>FIT_487D1_E5CB</t>
  </si>
  <si>
    <t>Distance home to work (kms) 3</t>
  </si>
  <si>
    <t>GF1_rK0qDwEADgDMAQwjACYANACOAKIAowCxAL8ApgHIAcIBKgD//wAAAAAAAQQAAAAAAAAAAAE7Q29tcGFyYWlzb24gZCdhanVzdGVtZW50IHBvdXIgRGlzdGFuY2UgaG9tZSB0byB3b3JrIChrbXMpIDMBGVJpc2tVbmlmb3JtKDEuMzcyOzEyLjkyOCkBARAAAgABClN0YXRpc3RpY3MDAQEA/wEBAQEBAAEBAQAEAAAAAQEBAQEAAQEBAAQAAAAK3gAB7gAA/gAAEwEAKAEAPQEAUgEAZwEAfAEAkQEADgAHRW50csOpZQAAJQECAA4AB1VuaWZvcm0AAS8BAgATAAxVbnVzZWQgQ3VydmUAAk8BAgATAAxVbnVzZWQgQ3VydmUAA4wBAgATAAxVbnVzZWQgQ3VydmUABEwBAgATAAxVbnVzZWQgQ3VydmUABTkBAgATAAxVbnVzZWQgQ3VydmUABk4BAgATAAxVbnVzZWQgQ3VydmUAByMBAgATAAxVbnVzZWQgQ3VydmUACCkBAgATAAxVbnVzZWQgQ3VydmUACWABAgCuAbgBAQECAZqZmZmZmak/AABmZmZmZmbuPwAABQABAQEAAQEBAA==</t>
  </si>
  <si>
    <t>FIT_361F0_EFA68</t>
  </si>
  <si>
    <t>Distance home to work (kms) 4</t>
  </si>
  <si>
    <t>GF1_rK0qDwEADgDMAQwjACYANACOAKIAowCxAL8ApgHIAcIBKgD//wAAAAAAAQQAAAAAAAAAAAE7Q29tcGFyYWlzb24gZCdhanVzdGVtZW50IHBvdXIgRGlzdGFuY2UgaG9tZSB0byB3b3JrIChrbXMpIDQBGVJpc2tVbmlmb3JtKDEuMzcyOzEyLjkyOCkBARAAAgABClN0YXRpc3RpY3MDAQEA/wEBAQEBAAEBAQAEAAAAAQEBAQEAAQEBAAQAAAAK3gAB7gAA/gAAEwEAKAEAPQEAUgEAZwEAfAEAkQEADgAHRW50csOpZQAAJQECAA4AB1VuaWZvcm0AAS8BAgATAAxVbnVzZWQgQ3VydmUAAk8BAgATAAxVbnVzZWQgQ3VydmUAA4wBAgATAAxVbnVzZWQgQ3VydmUABEwBAgATAAxVbnVzZWQgQ3VydmUABTkBAgATAAxVbnVzZWQgQ3VydmUABk4BAgATAAxVbnVzZWQgQ3VydmUAByMBAgATAAxVbnVzZWQgQ3VydmUACCkBAgATAAxVbnVzZWQgQ3VydmUACWABAgCuAbgBAQECAZqZmZmZmak/AABmZmZmZmbuPwAABQABAQEAAQEBAA==</t>
  </si>
  <si>
    <t>FIT_B9F5B_74A98</t>
  </si>
  <si>
    <t>Distance home to work (kms) 5</t>
  </si>
  <si>
    <t>GF1_rK0qDwEADgDMAQwjACYANACOAKIAowCxAL8ApgHIAcIBKgD//wAAAAAAAQQAAAAAAAAAAAE7Q29tcGFyYWlzb24gZCdhanVzdGVtZW50IHBvdXIgRGlzdGFuY2UgaG9tZSB0byB3b3JrIChrbXMpIDUBGVJpc2tVbmlmb3JtKDEuMzcyOzEyLjkyOCkBARAAAgABClN0YXRpc3RpY3MDAQEA/wEBAQEBAAEBAQAEAAAAAQEBAQEAAQEBAAQAAAAK3gAB7gAA/gAAEwEAKAEAPQEAUgEAZwEAfAEAkQEADgAHRW50csOpZQAAJQECAA4AB1VuaWZvcm0AAS8BAgATAAxVbnVzZWQgQ3VydmUAAk8BAgATAAxVbnVzZWQgQ3VydmUAA4wBAgATAAxVbnVzZWQgQ3VydmUABEwBAgATAAxVbnVzZWQgQ3VydmUABTkBAgATAAxVbnVzZWQgQ3VydmUABk4BAgATAAxVbnVzZWQgQ3VydmUAByMBAgATAAxVbnVzZWQgQ3VydmUACCkBAgATAAxVbnVzZWQgQ3VydmUACWABAgCuAbgBAQECAZqZmZmZmak/AABmZmZmZmbuPwAABQABAQEAAQEBAA==</t>
  </si>
  <si>
    <t>Mean round 6°C</t>
  </si>
  <si>
    <t>Standard deviation around 1.8°C</t>
  </si>
  <si>
    <t>Minimum of 4 log cfu/g</t>
  </si>
  <si>
    <t>Maximum of 6 log cfu/g</t>
  </si>
  <si>
    <t>"it might be anything between 2 and 5 log cfu/g"</t>
  </si>
  <si>
    <t>60% Male</t>
  </si>
  <si>
    <t>40% Female</t>
  </si>
  <si>
    <t>FIT_9E6CA_CB022</t>
  </si>
  <si>
    <t>Distance home to work (kms) 6</t>
  </si>
  <si>
    <t>GF1_rK0qDwEADgDMAQwjACYANACOAKIAowCxAL8ApgHIAcIBKgD//wAAAAAAAQQAAAAAAAAAAAE7Q29tcGFyYWlzb24gZCdhanVzdGVtZW50IHBvdXIgRGlzdGFuY2UgaG9tZSB0byB3b3JrIChrbXMpIDYBGVJpc2tVbmlmb3JtKDEuMzcyOzEyLjkyOCkBARAAAgABClN0YXRpc3RpY3MDAQEA/wEBAQEBAAEBAQAEAAAAAQEBAQEAAQEBAAQAAAAK3gAB7gAA/gAAEwEAKAEAPQEAUgEAZwEAfAEAkQEADgAHRW50csOpZQAAJQECAA4AB1VuaWZvcm0AAS8BAgATAAxVbnVzZWQgQ3VydmUAAk8BAgATAAxVbnVzZWQgQ3VydmUAA4wBAgATAAxVbnVzZWQgQ3VydmUABEwBAgATAAxVbnVzZWQgQ3VydmUABTkBAgATAAxVbnVzZWQgQ3VydmUABk4BAgATAAxVbnVzZWQgQ3VydmUAByMBAgATAAxVbnVzZWQgQ3VydmUACCkBAgATAAxVbnVzZWQgQ3VydmUACWABAgCuAbgBAQECAZqZmZmZmak/AABmZmZmZmbuPwAABQABAQEAAQEBAA==</t>
  </si>
  <si>
    <t>FIT_E7AFA_9145F</t>
  </si>
  <si>
    <t>Number of children per family 2</t>
  </si>
  <si>
    <t>F1	1	0	-1E+300	 1E+300	 1	0	0	 0	0	 1	23	BetaGeneral	Binomial	Expon	ExtValue	ExtValueMin	Gamma	Geomet	IntUniform	InvGauss	Laplace	Levy	Logistic	LogLogistic	Lognorm	NegBin	Normal	Pareto	Pearson5	Pearson6	Poisson	Triang	Uniform	Weibull	0	1	-1	1	 0	 1	0	0	0</t>
  </si>
  <si>
    <t>GF1_rK0qDwEADgDIAQwjACYANACKAJ4AnwCtALsAogHEAb4BKgD//wAEAAAAAQQAAAAAAAAAAAE9Q29tcGFyYWlzb24gZCdhanVzdGVtZW50IHBvdXIgTnVtYmVyIG9mIGNoaWxkcmVuIHBlciBmYW1pbHkgMgETUmlza1BvaXNzb24oMS45MjMxKQEBEAACAAEKU3RhdGlzdGljcwMBAQD/AQEBAQEAAQEBAAQAAAABAQEBAQABAQEABAAAAAraAAHqAAD6AAAPAQAkAQA5AQBOAQBjAQB4AQCNAQAOAAdFbnRyw6llAAAlAQIADgAHUG9pc3NvbgABLwECABMADFVudXNlZCBDdXJ2ZQACTwECABMADFVudXNlZCBDdXJ2ZQADjAECABMADFVudXNlZCBDdXJ2ZQAETAECABMADFVudXNlZCBDdXJ2ZQAFOQECABMADFVudXNlZCBDdXJ2ZQAGTgECABMADFVudXNlZCBDdXJ2ZQAHIwECABMADFVudXNlZCBDdXJ2ZQAIKQECABMADFVudXNlZCBDdXJ2ZQAJYAECAKoBtAEBAQIBmpmZmZmZqT8AAGZmZmZmZu4/AAAFAAEBAQABAQEA</t>
  </si>
  <si>
    <t>1- Distance home to work (kms)</t>
  </si>
  <si>
    <t>2- Number of children per family</t>
  </si>
  <si>
    <r>
      <t>§</t>
    </r>
    <r>
      <rPr>
        <sz val="7"/>
        <color theme="1"/>
        <rFont val="Times New Roman"/>
        <family val="1"/>
      </rPr>
      <t xml:space="preserve">  </t>
    </r>
    <r>
      <rPr>
        <u/>
        <sz val="11"/>
        <color theme="1"/>
        <rFont val="Times New Roman"/>
        <family val="1"/>
      </rPr>
      <t>Based on data</t>
    </r>
    <r>
      <rPr>
        <sz val="11"/>
        <color theme="1"/>
        <rFont val="Times New Roman"/>
        <family val="1"/>
      </rPr>
      <t>: implement the "Distance home to work" with a fit (using Chi square or Kolmogorov criteria) and the "Number of children per family"  with a Bootstrap.</t>
    </r>
  </si>
  <si>
    <t>3- Temperature values</t>
  </si>
  <si>
    <t>4- Contamination level of spices</t>
  </si>
  <si>
    <t>5- Contamination level of carrot</t>
  </si>
  <si>
    <t>Most likely value of 5 log cfu/g</t>
  </si>
  <si>
    <t>Distribution?</t>
  </si>
  <si>
    <r>
      <t>Figure E2-1:</t>
    </r>
    <r>
      <rPr>
        <sz val="11"/>
        <color theme="1"/>
        <rFont val="Times New Roman"/>
        <family val="1"/>
      </rPr>
      <t xml:space="preserve"> Distance home to work (km)</t>
    </r>
  </si>
  <si>
    <r>
      <t>Figure E2-2:</t>
    </r>
    <r>
      <rPr>
        <sz val="11"/>
        <color theme="1"/>
        <rFont val="Times New Roman"/>
        <family val="1"/>
      </rPr>
      <t xml:space="preserve"> Number of children per family</t>
    </r>
  </si>
  <si>
    <r>
      <t>Figure E2-3:</t>
    </r>
    <r>
      <rPr>
        <sz val="11"/>
        <color theme="1"/>
        <rFont val="Times New Roman"/>
        <family val="1"/>
      </rPr>
      <t xml:space="preserve"> Temperature values</t>
    </r>
  </si>
  <si>
    <t>6- Consumer gender</t>
  </si>
  <si>
    <r>
      <rPr>
        <b/>
        <sz val="11"/>
        <color theme="1"/>
        <rFont val="Times New Roman"/>
        <family val="1"/>
      </rPr>
      <t>Figure E2-4:</t>
    </r>
    <r>
      <rPr>
        <sz val="11"/>
        <color theme="1"/>
        <rFont val="Times New Roman"/>
        <family val="1"/>
      </rPr>
      <t xml:space="preserve"> Contamination level of spices</t>
    </r>
  </si>
  <si>
    <r>
      <t>Figure E2-5:</t>
    </r>
    <r>
      <rPr>
        <sz val="11"/>
        <color theme="1"/>
        <rFont val="Times New Roman"/>
        <family val="1"/>
      </rPr>
      <t xml:space="preserve"> Contamination level of carrot</t>
    </r>
  </si>
  <si>
    <r>
      <t>Figure E2-6:</t>
    </r>
    <r>
      <rPr>
        <sz val="11"/>
        <color theme="1"/>
        <rFont val="Times New Roman"/>
        <family val="1"/>
      </rPr>
      <t xml:space="preserve"> Consumer gender (0=male and 1=female)</t>
    </r>
  </si>
  <si>
    <t>FIT_E25C_58B2C</t>
  </si>
  <si>
    <t>GF1_rK0qDwEADgDAAQwjACYANACEAJgAmQCnALUAmgG8AbYBKgD//wAAAAAAAQQAAAAAAAAAAAExRml0IENvbXBhcmlzb24gZm9yIDEtIERpc3RhbmNlIGhvbWUgdG8gd29yayAoa21zKQEZUmlza1VuaWZvcm0oMSwzNzI7MTIsOTI4KQEBEAACAAEKU3RhdGlzdGljcwMBAQD/AQEBAQEAAQEBAAQAAAABAQEBAQABAQEABAAAAArUAAHiAADyAAAHAQAcAQAxAQBGAQBbAQBwAQCFAQAMAAVJbnB1dAAAJQECAA4AB1VuaWZvcm0AAS8BAgATAAxVbnVzZWQgQ3VydmUAAk8BAgATAAxVbnVzZWQgQ3VydmUAA4wBAgATAAxVbnVzZWQgQ3VydmUABEwBAgATAAxVbnVzZWQgQ3VydmUABTkBAgATAAxVbnVzZWQgQ3VydmUABk4BAgATAAxVbnVzZWQgQ3VydmUAByMBAgATAAxVbnVzZWQgQ3VydmUACCkBAgATAAxVbnVzZWQgQ3VydmUACWABAgCiAawBAQECAZqZmZmZmak/AABmZmZmZmbuPwAABQABAQEAAQEBAA==</t>
  </si>
  <si>
    <r>
      <t>Ø</t>
    </r>
    <r>
      <rPr>
        <b/>
        <sz val="7"/>
        <color theme="1"/>
        <rFont val="Times New Roman"/>
        <family val="1"/>
      </rPr>
      <t xml:space="preserve">  </t>
    </r>
    <r>
      <rPr>
        <b/>
        <sz val="11"/>
        <color theme="1"/>
        <rFont val="Times New Roman"/>
        <family val="1"/>
      </rPr>
      <t xml:space="preserve">Implement on @Risk the 6 inputs described below. 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</si>
  <si>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u/>
        <sz val="11"/>
        <color theme="1"/>
        <rFont val="Times New Roman"/>
        <family val="1"/>
      </rPr>
      <t>Based on knowledge</t>
    </r>
    <r>
      <rPr>
        <sz val="11"/>
        <color theme="1"/>
        <rFont val="Times New Roman"/>
        <family val="1"/>
      </rPr>
      <t>: find the most appropriated distributions for the following inputs.</t>
    </r>
  </si>
  <si>
    <t>6.2.0</t>
  </si>
  <si>
    <t>1- Distance home to work (km)</t>
  </si>
  <si>
    <t>E6.2 - Inputs</t>
  </si>
  <si>
    <t>Solutions: E6.2 - Inputs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</si>
</sst>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General\ &quot;°C&quot;"/>
    <numFmt numFmtId="165" formatCode="General\ &quot;log cfu/g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Wingdings"/>
      <charset val="2"/>
    </font>
    <font>
      <sz val="7"/>
      <color theme="1"/>
      <name val="Times New Roman"/>
      <family val="1"/>
    </font>
    <font>
      <u/>
      <sz val="11"/>
      <color theme="1"/>
      <name val="Times New Roman"/>
      <family val="1"/>
    </font>
    <font>
      <b/>
      <sz val="11"/>
      <color theme="3"/>
      <name val="Calibri"/>
      <family val="2"/>
      <scheme val="minor"/>
    </font>
    <font>
      <sz val="11"/>
      <color theme="3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3"/>
      <name val="Calibri"/>
      <family val="2"/>
      <scheme val="minor"/>
    </font>
    <font>
      <b/>
      <u/>
      <sz val="14"/>
      <color theme="1"/>
      <name val="Times New Roman"/>
      <family val="1"/>
    </font>
    <font>
      <b/>
      <u/>
      <sz val="14"/>
      <name val="Times New Roman"/>
      <family val="1"/>
    </font>
    <font>
      <b/>
      <sz val="11"/>
      <color theme="1"/>
      <name val="Times New Roman"/>
      <family val="1"/>
    </font>
    <font>
      <b/>
      <sz val="11"/>
      <color theme="3"/>
      <name val="Times New Roman"/>
      <family val="1"/>
    </font>
    <font>
      <sz val="9"/>
      <color theme="1"/>
      <name val="Times New Roman"/>
      <family val="1"/>
    </font>
    <font>
      <sz val="9"/>
      <color theme="3"/>
      <name val="Times New Roman"/>
      <family val="1"/>
    </font>
    <font>
      <sz val="9"/>
      <name val="Times New Roman"/>
      <family val="1"/>
    </font>
    <font>
      <b/>
      <sz val="11"/>
      <color theme="1"/>
      <name val="Wingdings"/>
      <charset val="2"/>
    </font>
    <font>
      <b/>
      <sz val="7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97FFCB"/>
        <bgColor indexed="64"/>
      </patternFill>
    </fill>
  </fills>
  <borders count="16">
    <border>
      <left/>
      <right/>
      <top/>
      <bottom/>
      <diagonal/>
    </border>
    <border>
      <left style="medium">
        <color theme="3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medium">
        <color theme="3"/>
      </top>
      <bottom/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 style="thick">
        <color rgb="FF00B050"/>
      </left>
      <right/>
      <top style="thick">
        <color rgb="FF00B050"/>
      </top>
      <bottom/>
      <diagonal/>
    </border>
    <border>
      <left/>
      <right style="thick">
        <color rgb="FF00B050"/>
      </right>
      <top style="thick">
        <color rgb="FF00B050"/>
      </top>
      <bottom/>
      <diagonal/>
    </border>
    <border>
      <left style="thick">
        <color rgb="FF00B050"/>
      </left>
      <right/>
      <top/>
      <bottom style="thick">
        <color rgb="FF00B050"/>
      </bottom>
      <diagonal/>
    </border>
    <border>
      <left/>
      <right style="thick">
        <color rgb="FF00B050"/>
      </right>
      <top/>
      <bottom style="thick">
        <color rgb="FF00B050"/>
      </bottom>
      <diagonal/>
    </border>
    <border>
      <left style="thin">
        <color theme="3"/>
      </left>
      <right/>
      <top/>
      <bottom style="thick">
        <color rgb="FF00B050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n">
        <color theme="3"/>
      </left>
      <right/>
      <top style="medium">
        <color theme="3"/>
      </top>
      <bottom/>
      <diagonal/>
    </border>
    <border>
      <left/>
      <right style="thin">
        <color theme="3"/>
      </right>
      <top style="medium">
        <color theme="3"/>
      </top>
      <bottom/>
      <diagonal/>
    </border>
    <border>
      <left/>
      <right style="thin">
        <color theme="3"/>
      </right>
      <top/>
      <bottom style="thick">
        <color rgb="FF00B05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quotePrefix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5" fillId="0" borderId="1" xfId="0" applyFont="1" applyBorder="1" applyAlignment="1">
      <alignment horizontal="left" vertical="center"/>
    </xf>
    <xf numFmtId="0" fontId="0" fillId="0" borderId="0" xfId="0" applyFill="1" applyAlignment="1">
      <alignment horizontal="center"/>
    </xf>
    <xf numFmtId="0" fontId="0" fillId="0" borderId="0" xfId="0" applyFill="1"/>
    <xf numFmtId="2" fontId="0" fillId="0" borderId="0" xfId="0" applyNumberFormat="1" applyFill="1"/>
    <xf numFmtId="0" fontId="6" fillId="2" borderId="1" xfId="0" applyFont="1" applyFill="1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0" fontId="12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3" fillId="0" borderId="0" xfId="0" applyFont="1"/>
    <xf numFmtId="0" fontId="13" fillId="0" borderId="0" xfId="0" applyFont="1" applyAlignment="1">
      <alignment horizontal="center"/>
    </xf>
    <xf numFmtId="0" fontId="14" fillId="0" borderId="2" xfId="0" applyFont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14" fillId="0" borderId="3" xfId="0" applyFont="1" applyBorder="1" applyAlignment="1">
      <alignment horizontal="center"/>
    </xf>
    <xf numFmtId="0" fontId="15" fillId="3" borderId="5" xfId="0" applyFont="1" applyFill="1" applyBorder="1" applyAlignment="1">
      <alignment horizontal="center"/>
    </xf>
    <xf numFmtId="0" fontId="15" fillId="0" borderId="0" xfId="0" applyFont="1"/>
    <xf numFmtId="164" fontId="15" fillId="3" borderId="5" xfId="0" applyNumberFormat="1" applyFont="1" applyFill="1" applyBorder="1" applyAlignment="1">
      <alignment horizontal="center"/>
    </xf>
    <xf numFmtId="165" fontId="15" fillId="3" borderId="5" xfId="0" applyNumberFormat="1" applyFont="1" applyFill="1" applyBorder="1" applyAlignment="1">
      <alignment horizontal="center"/>
    </xf>
    <xf numFmtId="165" fontId="15" fillId="3" borderId="6" xfId="0" applyNumberFormat="1" applyFont="1" applyFill="1" applyBorder="1" applyAlignment="1">
      <alignment horizontal="center"/>
    </xf>
    <xf numFmtId="165" fontId="15" fillId="3" borderId="7" xfId="0" applyNumberFormat="1" applyFont="1" applyFill="1" applyBorder="1" applyAlignment="1">
      <alignment horizontal="center"/>
    </xf>
    <xf numFmtId="165" fontId="15" fillId="3" borderId="8" xfId="0" applyNumberFormat="1" applyFont="1" applyFill="1" applyBorder="1" applyAlignment="1">
      <alignment horizontal="center"/>
    </xf>
    <xf numFmtId="165" fontId="15" fillId="3" borderId="9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2" fontId="1" fillId="0" borderId="0" xfId="0" applyNumberFormat="1" applyFont="1" applyFill="1"/>
    <xf numFmtId="0" fontId="16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14" fillId="0" borderId="3" xfId="0" applyFont="1" applyBorder="1" applyAlignment="1">
      <alignment horizontal="center" wrapText="1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7FFCB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275166</xdr:colOff>
      <xdr:row>12</xdr:row>
      <xdr:rowOff>10584</xdr:rowOff>
    </xdr:from>
    <xdr:to>
      <xdr:col>11</xdr:col>
      <xdr:colOff>571500</xdr:colOff>
      <xdr:row>20</xdr:row>
      <xdr:rowOff>10584</xdr:rowOff>
    </xdr:to>
    <xdr:sp macro="" textlink="">
      <xdr:nvSpPr>
        <xdr:cNvPr id="2" name="Rectangular Callout 1"/>
        <xdr:cNvSpPr/>
      </xdr:nvSpPr>
      <xdr:spPr>
        <a:xfrm>
          <a:off x="5820833" y="2116667"/>
          <a:ext cx="3556000" cy="1100667"/>
        </a:xfrm>
        <a:prstGeom prst="wedgeRectCallout">
          <a:avLst>
            <a:gd name="adj1" fmla="val -142027"/>
            <a:gd name="adj2" fmla="val 246154"/>
          </a:avLst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1-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here is enough data but little knowledge on this input. Data can be fitted or used themselves. Note that this input is continuous. When fitting data, a Uniform distribution is the most relevant distribution whatever the criterion (Chi square or Kolmogorov criteria). </a:t>
          </a:r>
        </a:p>
      </xdr:txBody>
    </xdr:sp>
    <xdr:clientData/>
  </xdr:twoCellAnchor>
  <xdr:twoCellAnchor>
    <xdr:from>
      <xdr:col>8</xdr:col>
      <xdr:colOff>264584</xdr:colOff>
      <xdr:row>23</xdr:row>
      <xdr:rowOff>25399</xdr:rowOff>
    </xdr:from>
    <xdr:to>
      <xdr:col>11</xdr:col>
      <xdr:colOff>539750</xdr:colOff>
      <xdr:row>31</xdr:row>
      <xdr:rowOff>127000</xdr:rowOff>
    </xdr:to>
    <xdr:sp macro="" textlink="">
      <xdr:nvSpPr>
        <xdr:cNvPr id="3" name="Rectangular Callout 2"/>
        <xdr:cNvSpPr/>
      </xdr:nvSpPr>
      <xdr:spPr>
        <a:xfrm>
          <a:off x="5810251" y="3644899"/>
          <a:ext cx="3534832" cy="1202268"/>
        </a:xfrm>
        <a:prstGeom prst="wedgeRectCallout">
          <a:avLst>
            <a:gd name="adj1" fmla="val -79584"/>
            <a:gd name="adj2" fmla="val 92646"/>
          </a:avLst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lvl="0"/>
          <a:r>
            <a:rPr lang="en-I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2- </a:t>
          </a:r>
          <a:r>
            <a:rPr lang="en-IE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here is enough data but little knowledge on this input. This input is discrete, then, if a fit is chosen, attention is paid to select in the list only discrete distribution. Another possibility is to use the data themselves, i.e. to perform a bootstrap. With @Risk, Bootstrap is obtained by @riskduniform(data list).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52916</xdr:colOff>
      <xdr:row>46</xdr:row>
      <xdr:rowOff>29633</xdr:rowOff>
    </xdr:from>
    <xdr:to>
      <xdr:col>4</xdr:col>
      <xdr:colOff>1979083</xdr:colOff>
      <xdr:row>54</xdr:row>
      <xdr:rowOff>169335</xdr:rowOff>
    </xdr:to>
    <xdr:sp macro="" textlink="">
      <xdr:nvSpPr>
        <xdr:cNvPr id="4" name="Rectangular Callout 3"/>
        <xdr:cNvSpPr/>
      </xdr:nvSpPr>
      <xdr:spPr>
        <a:xfrm>
          <a:off x="709083" y="7501466"/>
          <a:ext cx="2381250" cy="1663702"/>
        </a:xfrm>
        <a:prstGeom prst="wedgeRectCallout">
          <a:avLst>
            <a:gd name="adj1" fmla="val -13277"/>
            <a:gd name="adj2" fmla="val -88981"/>
          </a:avLst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3-</a:t>
          </a:r>
          <a:r>
            <a:rPr lang="en-I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There is little data and little knowledge on this input but the mean and standard deviation are known and it is a continuous input so a Normal distribution is the most relevant distribution. With @Risk, Normal distribution is obtained by @risknormal (mean, standard deviation).</a:t>
          </a:r>
          <a:endParaRPr lang="en-GB" sz="1100"/>
        </a:p>
      </xdr:txBody>
    </xdr:sp>
    <xdr:clientData/>
  </xdr:twoCellAnchor>
  <xdr:twoCellAnchor>
    <xdr:from>
      <xdr:col>0</xdr:col>
      <xdr:colOff>0</xdr:colOff>
      <xdr:row>67</xdr:row>
      <xdr:rowOff>139701</xdr:rowOff>
    </xdr:from>
    <xdr:to>
      <xdr:col>0</xdr:col>
      <xdr:colOff>0</xdr:colOff>
      <xdr:row>73</xdr:row>
      <xdr:rowOff>97368</xdr:rowOff>
    </xdr:to>
    <xdr:sp macro="" textlink="">
      <xdr:nvSpPr>
        <xdr:cNvPr id="5" name="Rectangular Callout 4"/>
        <xdr:cNvSpPr/>
      </xdr:nvSpPr>
      <xdr:spPr>
        <a:xfrm>
          <a:off x="0" y="11612034"/>
          <a:ext cx="0" cy="1100667"/>
        </a:xfrm>
        <a:prstGeom prst="wedgeRectCallout">
          <a:avLst>
            <a:gd name="adj1" fmla="val -20833"/>
            <a:gd name="adj2" fmla="val -100000"/>
          </a:avLst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qqqq</a:t>
          </a:r>
        </a:p>
      </xdr:txBody>
    </xdr:sp>
    <xdr:clientData/>
  </xdr:twoCellAnchor>
  <xdr:twoCellAnchor>
    <xdr:from>
      <xdr:col>5</xdr:col>
      <xdr:colOff>179917</xdr:colOff>
      <xdr:row>46</xdr:row>
      <xdr:rowOff>23284</xdr:rowOff>
    </xdr:from>
    <xdr:to>
      <xdr:col>6</xdr:col>
      <xdr:colOff>1693334</xdr:colOff>
      <xdr:row>54</xdr:row>
      <xdr:rowOff>158750</xdr:rowOff>
    </xdr:to>
    <xdr:sp macro="" textlink="">
      <xdr:nvSpPr>
        <xdr:cNvPr id="6" name="Rectangular Callout 5"/>
        <xdr:cNvSpPr/>
      </xdr:nvSpPr>
      <xdr:spPr>
        <a:xfrm>
          <a:off x="3291417" y="7537451"/>
          <a:ext cx="1746250" cy="1659466"/>
        </a:xfrm>
        <a:prstGeom prst="wedgeRectCallout">
          <a:avLst>
            <a:gd name="adj1" fmla="val -20870"/>
            <a:gd name="adj2" fmla="val -74301"/>
          </a:avLst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lvl="0"/>
          <a:r>
            <a:rPr lang="en-I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4-</a:t>
          </a:r>
          <a:r>
            <a:rPr lang="en-IE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</a:t>
          </a:r>
          <a:r>
            <a:rPr lang="en-I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hen minimum, maximum and most likely value are known, a Pert distribution can be used. Pert distribution is recommended to translate expert’s information into probability distribution, in absence of data. </a:t>
          </a:r>
        </a:p>
      </xdr:txBody>
    </xdr:sp>
    <xdr:clientData/>
  </xdr:twoCellAnchor>
  <xdr:twoCellAnchor>
    <xdr:from>
      <xdr:col>6</xdr:col>
      <xdr:colOff>1858434</xdr:colOff>
      <xdr:row>46</xdr:row>
      <xdr:rowOff>6351</xdr:rowOff>
    </xdr:from>
    <xdr:to>
      <xdr:col>8</xdr:col>
      <xdr:colOff>1502833</xdr:colOff>
      <xdr:row>53</xdr:row>
      <xdr:rowOff>10584</xdr:rowOff>
    </xdr:to>
    <xdr:sp macro="" textlink="">
      <xdr:nvSpPr>
        <xdr:cNvPr id="7" name="Rectangular Callout 6"/>
        <xdr:cNvSpPr/>
      </xdr:nvSpPr>
      <xdr:spPr>
        <a:xfrm>
          <a:off x="5202767" y="7478184"/>
          <a:ext cx="1845733" cy="1337733"/>
        </a:xfrm>
        <a:prstGeom prst="wedgeRectCallout">
          <a:avLst>
            <a:gd name="adj1" fmla="val -10579"/>
            <a:gd name="adj2" fmla="val -88691"/>
          </a:avLst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lvl="0"/>
          <a:r>
            <a:rPr lang="en-I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5-</a:t>
          </a:r>
          <a:r>
            <a:rPr lang="en-I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With no more information than a minimum and maximum, a Uniform distribution is used. With @Risk, Uniform distribution is obtained by @riskuniform(min,max).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8</xdr:col>
      <xdr:colOff>1651000</xdr:colOff>
      <xdr:row>46</xdr:row>
      <xdr:rowOff>21169</xdr:rowOff>
    </xdr:from>
    <xdr:to>
      <xdr:col>12</xdr:col>
      <xdr:colOff>508000</xdr:colOff>
      <xdr:row>54</xdr:row>
      <xdr:rowOff>0</xdr:rowOff>
    </xdr:to>
    <xdr:sp macro="" textlink="">
      <xdr:nvSpPr>
        <xdr:cNvPr id="8" name="Rectangular Callout 7"/>
        <xdr:cNvSpPr/>
      </xdr:nvSpPr>
      <xdr:spPr>
        <a:xfrm>
          <a:off x="7196667" y="7535336"/>
          <a:ext cx="2878666" cy="1502831"/>
        </a:xfrm>
        <a:prstGeom prst="wedgeRectCallout">
          <a:avLst>
            <a:gd name="adj1" fmla="val -27892"/>
            <a:gd name="adj2" fmla="val -71077"/>
          </a:avLst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lvl="0"/>
          <a:r>
            <a:rPr lang="en-I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6-</a:t>
          </a:r>
          <a:r>
            <a:rPr lang="en-I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input is discrete with only two possible values “male” or “female” which can be encoded by “0” and “1” respectively. In such a case a Discrete or a Bernoulli can be used in an equivalent manner. With @Risk, Discrete distribution is obtained by @riskDdiscrete({0,1},{0.6,0.4}) and Bernoulli distribution by @riskbernoulli(0.4).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</xdr:txBody>
    </xdr:sp>
    <xdr:clientData/>
  </xdr:twoCellAnchor>
  <xdr:twoCellAnchor editAs="oneCell">
    <xdr:from>
      <xdr:col>12</xdr:col>
      <xdr:colOff>21167</xdr:colOff>
      <xdr:row>1</xdr:row>
      <xdr:rowOff>109867</xdr:rowOff>
    </xdr:from>
    <xdr:to>
      <xdr:col>17</xdr:col>
      <xdr:colOff>158750</xdr:colOff>
      <xdr:row>20</xdr:row>
      <xdr:rowOff>10583</xdr:rowOff>
    </xdr:to>
    <xdr:pic>
      <xdr:nvPicPr>
        <xdr:cNvPr id="9" name="Image 8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4253"/>
        <a:stretch/>
      </xdr:blipFill>
      <xdr:spPr bwMode="auto">
        <a:xfrm>
          <a:off x="9588500" y="300367"/>
          <a:ext cx="3947583" cy="29592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74081</xdr:colOff>
      <xdr:row>21</xdr:row>
      <xdr:rowOff>106889</xdr:rowOff>
    </xdr:from>
    <xdr:to>
      <xdr:col>17</xdr:col>
      <xdr:colOff>232834</xdr:colOff>
      <xdr:row>40</xdr:row>
      <xdr:rowOff>106790</xdr:rowOff>
    </xdr:to>
    <xdr:pic>
      <xdr:nvPicPr>
        <xdr:cNvPr id="10" name="Image 9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1875"/>
        <a:stretch/>
      </xdr:blipFill>
      <xdr:spPr bwMode="auto">
        <a:xfrm>
          <a:off x="9641414" y="3493556"/>
          <a:ext cx="3968753" cy="29103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254002</xdr:colOff>
      <xdr:row>56</xdr:row>
      <xdr:rowOff>59117</xdr:rowOff>
    </xdr:from>
    <xdr:to>
      <xdr:col>6</xdr:col>
      <xdr:colOff>719667</xdr:colOff>
      <xdr:row>69</xdr:row>
      <xdr:rowOff>123825</xdr:rowOff>
    </xdr:to>
    <xdr:pic>
      <xdr:nvPicPr>
        <xdr:cNvPr id="13" name="Image 1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1986"/>
        <a:stretch/>
      </xdr:blipFill>
      <xdr:spPr bwMode="auto">
        <a:xfrm>
          <a:off x="571502" y="9478284"/>
          <a:ext cx="3492498" cy="25412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1555749</xdr:colOff>
      <xdr:row>56</xdr:row>
      <xdr:rowOff>84667</xdr:rowOff>
    </xdr:from>
    <xdr:to>
      <xdr:col>10</xdr:col>
      <xdr:colOff>689983</xdr:colOff>
      <xdr:row>69</xdr:row>
      <xdr:rowOff>102659</xdr:rowOff>
    </xdr:to>
    <xdr:pic>
      <xdr:nvPicPr>
        <xdr:cNvPr id="14" name="Image 1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1669"/>
        <a:stretch/>
      </xdr:blipFill>
      <xdr:spPr bwMode="auto">
        <a:xfrm>
          <a:off x="4900082" y="9503834"/>
          <a:ext cx="3441651" cy="24944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158751</xdr:colOff>
      <xdr:row>55</xdr:row>
      <xdr:rowOff>190498</xdr:rowOff>
    </xdr:from>
    <xdr:to>
      <xdr:col>15</xdr:col>
      <xdr:colOff>690878</xdr:colOff>
      <xdr:row>69</xdr:row>
      <xdr:rowOff>134407</xdr:rowOff>
    </xdr:to>
    <xdr:pic>
      <xdr:nvPicPr>
        <xdr:cNvPr id="15" name="Image 1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2126"/>
        <a:stretch/>
      </xdr:blipFill>
      <xdr:spPr bwMode="auto">
        <a:xfrm>
          <a:off x="8964084" y="9429748"/>
          <a:ext cx="3580127" cy="2610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70</xdr:row>
      <xdr:rowOff>0</xdr:rowOff>
    </xdr:from>
    <xdr:to>
      <xdr:col>8</xdr:col>
      <xdr:colOff>9525</xdr:colOff>
      <xdr:row>71</xdr:row>
      <xdr:rowOff>9525</xdr:rowOff>
    </xdr:to>
    <xdr:pic>
      <xdr:nvPicPr>
        <xdr:cNvPr id="16" name="Image 15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953875"/>
          <a:ext cx="1714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656169</xdr:colOff>
      <xdr:row>41</xdr:row>
      <xdr:rowOff>189606</xdr:rowOff>
    </xdr:from>
    <xdr:to>
      <xdr:col>17</xdr:col>
      <xdr:colOff>95251</xdr:colOff>
      <xdr:row>54</xdr:row>
      <xdr:rowOff>12697</xdr:rowOff>
    </xdr:to>
    <xdr:pic>
      <xdr:nvPicPr>
        <xdr:cNvPr id="19" name="Image 18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1818"/>
        <a:stretch/>
      </xdr:blipFill>
      <xdr:spPr bwMode="auto">
        <a:xfrm>
          <a:off x="10223502" y="6687773"/>
          <a:ext cx="3249082" cy="23630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workbookViewId="0"/>
  </sheetViews>
  <sheetFormatPr baseColWidth="10" defaultColWidth="25.7109375" defaultRowHeight="15" x14ac:dyDescent="0.25"/>
  <sheetData>
    <row r="1" spans="1:16" x14ac:dyDescent="0.25">
      <c r="A1" t="s">
        <v>1</v>
      </c>
      <c r="B1" t="s">
        <v>2</v>
      </c>
    </row>
    <row r="2" spans="1:16" x14ac:dyDescent="0.25">
      <c r="A2" t="s">
        <v>3</v>
      </c>
      <c r="B2" t="s">
        <v>4</v>
      </c>
    </row>
    <row r="3" spans="1:16" x14ac:dyDescent="0.25">
      <c r="A3" t="s">
        <v>5</v>
      </c>
      <c r="B3" t="s">
        <v>4</v>
      </c>
    </row>
    <row r="4" spans="1:16" x14ac:dyDescent="0.25">
      <c r="A4" t="s">
        <v>6</v>
      </c>
      <c r="B4" t="s">
        <v>98</v>
      </c>
    </row>
    <row r="9" spans="1:16" x14ac:dyDescent="0.25">
      <c r="A9" t="s">
        <v>7</v>
      </c>
      <c r="B9">
        <v>16</v>
      </c>
    </row>
    <row r="10" spans="1:16" x14ac:dyDescent="0.25">
      <c r="A10" t="s">
        <v>8</v>
      </c>
      <c r="B10" t="s">
        <v>9</v>
      </c>
      <c r="C10" t="s">
        <v>10</v>
      </c>
      <c r="D10" t="s">
        <v>11</v>
      </c>
      <c r="E10" t="s">
        <v>12</v>
      </c>
      <c r="F10" t="s">
        <v>13</v>
      </c>
      <c r="G10" t="s">
        <v>14</v>
      </c>
      <c r="H10" t="s">
        <v>15</v>
      </c>
      <c r="I10" t="s">
        <v>16</v>
      </c>
      <c r="J10" t="s">
        <v>17</v>
      </c>
      <c r="K10" t="s">
        <v>18</v>
      </c>
      <c r="L10" t="s">
        <v>19</v>
      </c>
      <c r="M10" t="s">
        <v>20</v>
      </c>
      <c r="N10" t="s">
        <v>21</v>
      </c>
      <c r="O10" t="s">
        <v>22</v>
      </c>
    </row>
    <row r="11" spans="1:16" x14ac:dyDescent="0.25">
      <c r="A11" t="s">
        <v>23</v>
      </c>
      <c r="B11" s="1" t="s">
        <v>24</v>
      </c>
      <c r="C11" s="4">
        <f>Exercise!$C$9:$C$23</f>
        <v>0</v>
      </c>
      <c r="D11">
        <v>0</v>
      </c>
      <c r="E11" s="1" t="s">
        <v>25</v>
      </c>
      <c r="F11" t="s">
        <v>28</v>
      </c>
      <c r="J11" t="s">
        <v>26</v>
      </c>
      <c r="K11" t="s">
        <v>27</v>
      </c>
      <c r="O11">
        <v>4</v>
      </c>
      <c r="P11" t="b">
        <v>1</v>
      </c>
    </row>
    <row r="12" spans="1:16" x14ac:dyDescent="0.25">
      <c r="A12" t="s">
        <v>29</v>
      </c>
      <c r="B12" s="1" t="s">
        <v>30</v>
      </c>
      <c r="C12" s="4">
        <f>Exercise!$C$9:$C$27</f>
        <v>0</v>
      </c>
      <c r="D12">
        <v>0</v>
      </c>
      <c r="E12" s="1" t="s">
        <v>25</v>
      </c>
      <c r="F12" t="s">
        <v>31</v>
      </c>
      <c r="J12" t="s">
        <v>26</v>
      </c>
      <c r="K12" t="s">
        <v>27</v>
      </c>
      <c r="O12">
        <v>4</v>
      </c>
      <c r="P12" t="b">
        <v>1</v>
      </c>
    </row>
    <row r="13" spans="1:16" x14ac:dyDescent="0.25">
      <c r="A13" t="s">
        <v>32</v>
      </c>
      <c r="B13" s="1" t="s">
        <v>33</v>
      </c>
      <c r="C13" s="4">
        <f>Exercise!$C$9:$C$27</f>
        <v>0</v>
      </c>
      <c r="D13">
        <v>0</v>
      </c>
      <c r="E13" s="1" t="s">
        <v>25</v>
      </c>
      <c r="F13" t="s">
        <v>34</v>
      </c>
      <c r="J13" t="s">
        <v>26</v>
      </c>
      <c r="K13" t="s">
        <v>27</v>
      </c>
      <c r="O13">
        <v>0</v>
      </c>
      <c r="P13" t="b">
        <v>1</v>
      </c>
    </row>
    <row r="14" spans="1:16" x14ac:dyDescent="0.25">
      <c r="A14" t="s">
        <v>35</v>
      </c>
      <c r="B14" s="1" t="s">
        <v>36</v>
      </c>
      <c r="C14" s="4">
        <f>Exercise!$C$9:$C$27</f>
        <v>0</v>
      </c>
      <c r="D14">
        <v>0</v>
      </c>
      <c r="E14" s="1" t="s">
        <v>25</v>
      </c>
      <c r="F14" t="s">
        <v>37</v>
      </c>
      <c r="J14" t="s">
        <v>26</v>
      </c>
      <c r="K14" t="s">
        <v>27</v>
      </c>
      <c r="O14">
        <v>4</v>
      </c>
      <c r="P14" t="b">
        <v>1</v>
      </c>
    </row>
    <row r="15" spans="1:16" x14ac:dyDescent="0.25">
      <c r="A15" t="s">
        <v>38</v>
      </c>
      <c r="B15" s="1" t="s">
        <v>39</v>
      </c>
      <c r="C15" s="4">
        <f>Exercise!$C$9:$C$27</f>
        <v>0</v>
      </c>
      <c r="D15">
        <v>0</v>
      </c>
      <c r="E15" s="1" t="s">
        <v>25</v>
      </c>
      <c r="F15" t="s">
        <v>40</v>
      </c>
      <c r="J15" t="s">
        <v>26</v>
      </c>
      <c r="K15" t="s">
        <v>27</v>
      </c>
      <c r="O15">
        <v>0</v>
      </c>
      <c r="P15" t="b">
        <v>1</v>
      </c>
    </row>
    <row r="16" spans="1:16" x14ac:dyDescent="0.25">
      <c r="A16" t="s">
        <v>41</v>
      </c>
      <c r="B16" s="1" t="s">
        <v>42</v>
      </c>
      <c r="C16" s="4">
        <f>Exercise!$C$9:$C$27</f>
        <v>0</v>
      </c>
      <c r="D16">
        <v>0</v>
      </c>
      <c r="E16" s="1" t="s">
        <v>25</v>
      </c>
      <c r="F16" t="s">
        <v>43</v>
      </c>
      <c r="J16" t="s">
        <v>26</v>
      </c>
      <c r="K16" t="s">
        <v>27</v>
      </c>
      <c r="O16">
        <v>0</v>
      </c>
      <c r="P16" t="b">
        <v>1</v>
      </c>
    </row>
    <row r="17" spans="1:16" x14ac:dyDescent="0.25">
      <c r="A17" t="s">
        <v>44</v>
      </c>
      <c r="B17" s="1" t="s">
        <v>45</v>
      </c>
      <c r="C17" s="4">
        <f>Exercise!$C$9:$C$27</f>
        <v>0</v>
      </c>
      <c r="D17">
        <v>0</v>
      </c>
      <c r="E17" s="1" t="s">
        <v>25</v>
      </c>
      <c r="F17" t="s">
        <v>46</v>
      </c>
      <c r="J17" t="s">
        <v>26</v>
      </c>
      <c r="K17" t="s">
        <v>27</v>
      </c>
      <c r="O17">
        <v>1</v>
      </c>
      <c r="P17" t="b">
        <v>1</v>
      </c>
    </row>
    <row r="18" spans="1:16" x14ac:dyDescent="0.25">
      <c r="A18" t="s">
        <v>48</v>
      </c>
      <c r="B18" s="1" t="s">
        <v>0</v>
      </c>
      <c r="C18">
        <f>Exercise!$E$10:$E$35</f>
        <v>10</v>
      </c>
      <c r="D18">
        <v>0</v>
      </c>
      <c r="E18" s="1" t="s">
        <v>49</v>
      </c>
      <c r="F18" t="s">
        <v>50</v>
      </c>
      <c r="J18" t="s">
        <v>26</v>
      </c>
      <c r="K18" t="s">
        <v>27</v>
      </c>
      <c r="O18">
        <v>0</v>
      </c>
      <c r="P18" t="b">
        <v>1</v>
      </c>
    </row>
    <row r="19" spans="1:16" x14ac:dyDescent="0.25">
      <c r="A19" t="s">
        <v>51</v>
      </c>
      <c r="B19" s="1" t="s">
        <v>52</v>
      </c>
      <c r="C19">
        <f>Exercise!$E$10:$E$35</f>
        <v>9.8000000000000007</v>
      </c>
      <c r="D19">
        <v>0</v>
      </c>
      <c r="E19" s="1" t="s">
        <v>25</v>
      </c>
      <c r="F19" t="s">
        <v>53</v>
      </c>
      <c r="J19" t="s">
        <v>26</v>
      </c>
      <c r="K19" t="s">
        <v>27</v>
      </c>
      <c r="O19">
        <v>1</v>
      </c>
      <c r="P19" t="b">
        <v>1</v>
      </c>
    </row>
    <row r="20" spans="1:16" x14ac:dyDescent="0.25">
      <c r="A20" t="s">
        <v>54</v>
      </c>
      <c r="B20" s="1" t="s">
        <v>47</v>
      </c>
      <c r="C20">
        <f>Exercise!$G$10:$G$35</f>
        <v>3</v>
      </c>
      <c r="D20">
        <v>0</v>
      </c>
      <c r="E20" s="1" t="s">
        <v>25</v>
      </c>
      <c r="F20" t="s">
        <v>55</v>
      </c>
      <c r="J20" t="s">
        <v>26</v>
      </c>
      <c r="K20" t="s">
        <v>27</v>
      </c>
      <c r="O20">
        <v>1</v>
      </c>
      <c r="P20" t="b">
        <v>1</v>
      </c>
    </row>
    <row r="21" spans="1:16" x14ac:dyDescent="0.25">
      <c r="A21" t="s">
        <v>56</v>
      </c>
      <c r="B21" s="1" t="s">
        <v>57</v>
      </c>
      <c r="C21">
        <f>Exercise!$E$10:$E$35</f>
        <v>11.2</v>
      </c>
      <c r="D21">
        <v>0</v>
      </c>
      <c r="E21" s="1" t="s">
        <v>25</v>
      </c>
      <c r="F21" t="s">
        <v>58</v>
      </c>
      <c r="J21" t="s">
        <v>26</v>
      </c>
      <c r="K21" t="s">
        <v>27</v>
      </c>
      <c r="O21">
        <v>1</v>
      </c>
      <c r="P21" t="b">
        <v>1</v>
      </c>
    </row>
    <row r="22" spans="1:16" x14ac:dyDescent="0.25">
      <c r="A22" t="s">
        <v>59</v>
      </c>
      <c r="B22" s="1" t="s">
        <v>60</v>
      </c>
      <c r="C22">
        <f>Exercise!$E$10:$E$35</f>
        <v>12.5</v>
      </c>
      <c r="D22">
        <v>0</v>
      </c>
      <c r="E22" s="1" t="s">
        <v>25</v>
      </c>
      <c r="F22" t="s">
        <v>61</v>
      </c>
      <c r="J22" t="s">
        <v>26</v>
      </c>
      <c r="K22" t="s">
        <v>27</v>
      </c>
      <c r="O22">
        <v>4</v>
      </c>
      <c r="P22" t="b">
        <v>1</v>
      </c>
    </row>
    <row r="23" spans="1:16" x14ac:dyDescent="0.25">
      <c r="A23" t="s">
        <v>62</v>
      </c>
      <c r="B23" s="1" t="s">
        <v>63</v>
      </c>
      <c r="C23">
        <f>Exercise!$E$10:$E$35</f>
        <v>12</v>
      </c>
      <c r="D23">
        <v>0</v>
      </c>
      <c r="E23" s="1" t="s">
        <v>25</v>
      </c>
      <c r="F23" t="s">
        <v>64</v>
      </c>
      <c r="J23" t="s">
        <v>26</v>
      </c>
      <c r="K23" t="s">
        <v>27</v>
      </c>
      <c r="O23">
        <v>1</v>
      </c>
      <c r="P23" t="b">
        <v>1</v>
      </c>
    </row>
    <row r="24" spans="1:16" x14ac:dyDescent="0.25">
      <c r="A24" t="s">
        <v>72</v>
      </c>
      <c r="B24" s="1" t="s">
        <v>73</v>
      </c>
      <c r="C24">
        <f>Exercise!$E$10:$E$35</f>
        <v>4.2</v>
      </c>
      <c r="D24">
        <v>0</v>
      </c>
      <c r="E24" s="1" t="s">
        <v>25</v>
      </c>
      <c r="F24" t="s">
        <v>74</v>
      </c>
      <c r="J24" t="s">
        <v>26</v>
      </c>
      <c r="K24" t="s">
        <v>27</v>
      </c>
      <c r="O24">
        <v>4</v>
      </c>
      <c r="P24" t="b">
        <v>1</v>
      </c>
    </row>
    <row r="25" spans="1:16" x14ac:dyDescent="0.25">
      <c r="A25" t="s">
        <v>75</v>
      </c>
      <c r="B25" s="1" t="s">
        <v>76</v>
      </c>
      <c r="C25">
        <f>Exercise!$G$10:$G$35</f>
        <v>2</v>
      </c>
      <c r="D25">
        <v>0</v>
      </c>
      <c r="E25" s="1" t="s">
        <v>77</v>
      </c>
      <c r="F25" t="s">
        <v>78</v>
      </c>
      <c r="J25" t="s">
        <v>26</v>
      </c>
      <c r="K25" t="s">
        <v>27</v>
      </c>
      <c r="O25">
        <v>0</v>
      </c>
      <c r="P25" t="b">
        <v>1</v>
      </c>
    </row>
    <row r="26" spans="1:16" x14ac:dyDescent="0.25">
      <c r="A26" t="s">
        <v>94</v>
      </c>
      <c r="B26" s="1" t="s">
        <v>79</v>
      </c>
      <c r="C26">
        <f>Solutions!$E$10:$E$35</f>
        <v>5.0999999999999996</v>
      </c>
      <c r="D26">
        <v>0</v>
      </c>
      <c r="E26" s="1" t="s">
        <v>25</v>
      </c>
      <c r="F26" t="s">
        <v>95</v>
      </c>
      <c r="J26" t="s">
        <v>26</v>
      </c>
      <c r="K26" t="s">
        <v>27</v>
      </c>
      <c r="O26">
        <v>0</v>
      </c>
      <c r="P26" t="b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57"/>
  <sheetViews>
    <sheetView showGridLines="0" tabSelected="1" zoomScale="90" zoomScaleNormal="90" workbookViewId="0">
      <selection activeCell="Y49" sqref="Y49"/>
    </sheetView>
  </sheetViews>
  <sheetFormatPr baseColWidth="10" defaultColWidth="11.42578125" defaultRowHeight="15" x14ac:dyDescent="0.25"/>
  <cols>
    <col min="1" max="1" width="2.140625" customWidth="1"/>
    <col min="2" max="2" width="2.5703125" customWidth="1"/>
    <col min="3" max="3" width="5.140625" style="2" customWidth="1"/>
    <col min="4" max="4" width="6.85546875" customWidth="1"/>
    <col min="5" max="5" width="31.140625" customWidth="1"/>
    <col min="6" max="6" width="3.42578125" style="2" customWidth="1"/>
    <col min="7" max="7" width="30.140625" customWidth="1"/>
    <col min="8" max="8" width="2.42578125" customWidth="1"/>
    <col min="9" max="9" width="29.42578125" customWidth="1"/>
    <col min="10" max="10" width="2.140625" customWidth="1"/>
    <col min="11" max="11" width="21.28515625" customWidth="1"/>
  </cols>
  <sheetData>
    <row r="2" spans="2:8" ht="18.75" x14ac:dyDescent="0.3">
      <c r="B2" s="19" t="s">
        <v>100</v>
      </c>
    </row>
    <row r="4" spans="2:8" x14ac:dyDescent="0.25">
      <c r="C4" s="44" t="s">
        <v>96</v>
      </c>
      <c r="D4" s="7"/>
      <c r="E4" s="7"/>
      <c r="F4" s="7"/>
    </row>
    <row r="5" spans="2:8" ht="10.5" customHeight="1" x14ac:dyDescent="0.25">
      <c r="C5" s="7"/>
      <c r="D5" s="7"/>
      <c r="E5" s="7"/>
      <c r="F5" s="7"/>
    </row>
    <row r="6" spans="2:8" x14ac:dyDescent="0.25">
      <c r="C6" s="6"/>
      <c r="D6" s="45" t="s">
        <v>81</v>
      </c>
      <c r="E6" s="45"/>
      <c r="F6" s="45"/>
      <c r="G6" s="45"/>
      <c r="H6" s="45"/>
    </row>
    <row r="7" spans="2:8" x14ac:dyDescent="0.25">
      <c r="C7" s="6"/>
      <c r="D7" s="45"/>
      <c r="E7" s="45"/>
      <c r="F7" s="45"/>
      <c r="G7" s="45"/>
      <c r="H7" s="45"/>
    </row>
    <row r="8" spans="2:8" ht="15.75" thickBot="1" x14ac:dyDescent="0.3"/>
    <row r="9" spans="2:8" ht="15.75" thickBot="1" x14ac:dyDescent="0.3">
      <c r="C9" s="3"/>
      <c r="E9" s="14" t="s">
        <v>99</v>
      </c>
      <c r="F9" s="13"/>
      <c r="G9" s="14" t="s">
        <v>80</v>
      </c>
    </row>
    <row r="10" spans="2:8" s="8" customFormat="1" ht="10.5" customHeight="1" x14ac:dyDescent="0.2">
      <c r="C10" s="9"/>
      <c r="E10" s="10">
        <v>3</v>
      </c>
      <c r="G10" s="10">
        <v>1</v>
      </c>
    </row>
    <row r="11" spans="2:8" s="8" customFormat="1" ht="10.5" customHeight="1" x14ac:dyDescent="0.2">
      <c r="C11" s="9"/>
      <c r="E11" s="10">
        <v>2.9</v>
      </c>
      <c r="G11" s="10">
        <v>0</v>
      </c>
    </row>
    <row r="12" spans="2:8" s="8" customFormat="1" ht="10.5" customHeight="1" x14ac:dyDescent="0.2">
      <c r="C12" s="9"/>
      <c r="E12" s="10">
        <v>7.1</v>
      </c>
      <c r="G12" s="10">
        <v>2</v>
      </c>
    </row>
    <row r="13" spans="2:8" s="11" customFormat="1" ht="10.5" customHeight="1" x14ac:dyDescent="0.2">
      <c r="E13" s="10">
        <v>7</v>
      </c>
      <c r="G13" s="10">
        <v>3</v>
      </c>
    </row>
    <row r="14" spans="2:8" s="8" customFormat="1" ht="10.5" customHeight="1" x14ac:dyDescent="0.2">
      <c r="C14" s="9"/>
      <c r="E14" s="10">
        <v>8.1999999999999993</v>
      </c>
      <c r="G14" s="10">
        <v>4</v>
      </c>
    </row>
    <row r="15" spans="2:8" s="8" customFormat="1" ht="10.5" customHeight="1" x14ac:dyDescent="0.2">
      <c r="C15" s="9"/>
      <c r="E15" s="10">
        <v>8</v>
      </c>
      <c r="G15" s="10">
        <v>1</v>
      </c>
    </row>
    <row r="16" spans="2:8" s="8" customFormat="1" ht="10.5" customHeight="1" x14ac:dyDescent="0.2">
      <c r="C16" s="9"/>
      <c r="E16" s="10">
        <v>7.2</v>
      </c>
      <c r="G16" s="10">
        <v>0</v>
      </c>
    </row>
    <row r="17" spans="3:7" s="8" customFormat="1" ht="10.5" customHeight="1" x14ac:dyDescent="0.2">
      <c r="C17" s="9"/>
      <c r="E17" s="10">
        <v>9</v>
      </c>
      <c r="G17" s="10">
        <v>2</v>
      </c>
    </row>
    <row r="18" spans="3:7" s="8" customFormat="1" ht="10.5" customHeight="1" x14ac:dyDescent="0.2">
      <c r="C18" s="9"/>
      <c r="E18" s="10">
        <v>10</v>
      </c>
      <c r="G18" s="10">
        <v>4</v>
      </c>
    </row>
    <row r="19" spans="3:7" s="8" customFormat="1" ht="10.5" customHeight="1" x14ac:dyDescent="0.2">
      <c r="C19" s="9"/>
      <c r="E19" s="10">
        <v>9.8000000000000007</v>
      </c>
      <c r="G19" s="10">
        <v>2</v>
      </c>
    </row>
    <row r="20" spans="3:7" s="8" customFormat="1" ht="10.5" customHeight="1" x14ac:dyDescent="0.2">
      <c r="C20" s="9"/>
      <c r="E20" s="10">
        <v>11</v>
      </c>
      <c r="G20" s="10">
        <v>3</v>
      </c>
    </row>
    <row r="21" spans="3:7" s="8" customFormat="1" ht="10.5" customHeight="1" x14ac:dyDescent="0.2">
      <c r="C21" s="9"/>
      <c r="E21" s="10">
        <v>11.2</v>
      </c>
      <c r="G21" s="10">
        <v>1</v>
      </c>
    </row>
    <row r="22" spans="3:7" s="8" customFormat="1" ht="10.5" customHeight="1" x14ac:dyDescent="0.2">
      <c r="C22" s="9"/>
      <c r="E22" s="10">
        <v>12.5</v>
      </c>
      <c r="G22" s="10">
        <v>2</v>
      </c>
    </row>
    <row r="23" spans="3:7" s="8" customFormat="1" ht="10.5" customHeight="1" x14ac:dyDescent="0.2">
      <c r="C23" s="9"/>
      <c r="E23" s="10">
        <v>12</v>
      </c>
      <c r="G23" s="10">
        <v>0</v>
      </c>
    </row>
    <row r="24" spans="3:7" s="8" customFormat="1" ht="10.5" customHeight="1" x14ac:dyDescent="0.2">
      <c r="C24" s="9"/>
      <c r="E24" s="10">
        <v>4.2</v>
      </c>
      <c r="G24" s="10">
        <v>4</v>
      </c>
    </row>
    <row r="25" spans="3:7" s="8" customFormat="1" ht="10.5" customHeight="1" x14ac:dyDescent="0.2">
      <c r="C25" s="9"/>
      <c r="E25" s="10">
        <v>4</v>
      </c>
      <c r="G25" s="10">
        <v>2</v>
      </c>
    </row>
    <row r="26" spans="3:7" s="8" customFormat="1" ht="10.5" customHeight="1" x14ac:dyDescent="0.2">
      <c r="C26" s="9"/>
      <c r="E26" s="10">
        <v>5.0999999999999996</v>
      </c>
      <c r="G26" s="10">
        <v>1</v>
      </c>
    </row>
    <row r="27" spans="3:7" s="8" customFormat="1" ht="10.5" customHeight="1" x14ac:dyDescent="0.2">
      <c r="C27" s="9"/>
      <c r="E27" s="10">
        <v>5</v>
      </c>
      <c r="G27" s="10">
        <v>2</v>
      </c>
    </row>
    <row r="28" spans="3:7" s="8" customFormat="1" ht="10.5" customHeight="1" x14ac:dyDescent="0.2">
      <c r="C28" s="9"/>
      <c r="E28" s="10">
        <v>1.8</v>
      </c>
      <c r="G28" s="10">
        <v>3</v>
      </c>
    </row>
    <row r="29" spans="3:7" s="8" customFormat="1" ht="10.5" customHeight="1" x14ac:dyDescent="0.2">
      <c r="C29" s="9"/>
      <c r="E29" s="10">
        <v>2.8</v>
      </c>
      <c r="G29" s="10">
        <v>1</v>
      </c>
    </row>
    <row r="30" spans="3:7" s="8" customFormat="1" ht="10.5" customHeight="1" x14ac:dyDescent="0.2">
      <c r="C30" s="9"/>
      <c r="E30" s="10">
        <v>6</v>
      </c>
      <c r="G30" s="10">
        <v>1</v>
      </c>
    </row>
    <row r="31" spans="3:7" s="8" customFormat="1" ht="10.5" customHeight="1" x14ac:dyDescent="0.2">
      <c r="C31" s="9"/>
      <c r="E31" s="10">
        <f>+E20-2</f>
        <v>9</v>
      </c>
      <c r="G31" s="10">
        <v>2</v>
      </c>
    </row>
    <row r="32" spans="3:7" s="8" customFormat="1" ht="10.5" customHeight="1" x14ac:dyDescent="0.2">
      <c r="C32" s="9"/>
      <c r="E32" s="10">
        <f t="shared" ref="E32:E35" si="0">+E21-2</f>
        <v>9.1999999999999993</v>
      </c>
      <c r="G32" s="10">
        <v>4</v>
      </c>
    </row>
    <row r="33" spans="3:11" s="8" customFormat="1" ht="10.5" customHeight="1" x14ac:dyDescent="0.2">
      <c r="C33" s="9"/>
      <c r="E33" s="10">
        <f t="shared" si="0"/>
        <v>10.5</v>
      </c>
      <c r="G33" s="10">
        <v>2</v>
      </c>
    </row>
    <row r="34" spans="3:11" s="8" customFormat="1" ht="10.5" customHeight="1" x14ac:dyDescent="0.2">
      <c r="C34" s="9"/>
      <c r="E34" s="10">
        <f t="shared" si="0"/>
        <v>10</v>
      </c>
      <c r="G34" s="10">
        <v>1</v>
      </c>
    </row>
    <row r="35" spans="3:11" s="8" customFormat="1" ht="10.5" customHeight="1" thickBot="1" x14ac:dyDescent="0.25">
      <c r="C35" s="9"/>
      <c r="E35" s="12">
        <f t="shared" si="0"/>
        <v>2.2000000000000002</v>
      </c>
      <c r="G35" s="12">
        <v>2</v>
      </c>
    </row>
    <row r="36" spans="3:11" s="8" customFormat="1" ht="18" customHeight="1" thickBot="1" x14ac:dyDescent="0.25">
      <c r="C36" s="9"/>
      <c r="E36" s="18" t="s">
        <v>86</v>
      </c>
      <c r="G36" s="18" t="s">
        <v>86</v>
      </c>
    </row>
    <row r="38" spans="3:11" x14ac:dyDescent="0.25">
      <c r="D38" s="46" t="s">
        <v>97</v>
      </c>
      <c r="E38" s="46"/>
      <c r="F38" s="46"/>
      <c r="G38" s="46"/>
    </row>
    <row r="39" spans="3:11" x14ac:dyDescent="0.25">
      <c r="D39" s="46"/>
      <c r="E39" s="46"/>
      <c r="F39" s="46"/>
      <c r="G39" s="46"/>
    </row>
    <row r="40" spans="3:11" ht="15.75" thickBot="1" x14ac:dyDescent="0.3"/>
    <row r="41" spans="3:11" ht="15.75" thickBot="1" x14ac:dyDescent="0.3">
      <c r="E41" s="14" t="s">
        <v>82</v>
      </c>
      <c r="G41" s="14" t="s">
        <v>83</v>
      </c>
      <c r="I41" s="14" t="s">
        <v>84</v>
      </c>
      <c r="K41" s="14" t="s">
        <v>90</v>
      </c>
    </row>
    <row r="42" spans="3:11" x14ac:dyDescent="0.25">
      <c r="D42" s="5"/>
      <c r="E42" s="10" t="s">
        <v>65</v>
      </c>
      <c r="G42" s="10" t="s">
        <v>67</v>
      </c>
      <c r="I42" s="47" t="s">
        <v>69</v>
      </c>
      <c r="K42" s="10" t="s">
        <v>70</v>
      </c>
    </row>
    <row r="43" spans="3:11" ht="15.75" thickBot="1" x14ac:dyDescent="0.3">
      <c r="E43" s="12" t="s">
        <v>66</v>
      </c>
      <c r="G43" s="10" t="s">
        <v>68</v>
      </c>
      <c r="I43" s="48"/>
      <c r="K43" s="12" t="s">
        <v>71</v>
      </c>
    </row>
    <row r="44" spans="3:11" ht="15.75" thickBot="1" x14ac:dyDescent="0.3">
      <c r="E44" s="18" t="s">
        <v>86</v>
      </c>
      <c r="G44" s="12" t="s">
        <v>85</v>
      </c>
      <c r="I44" s="18" t="s">
        <v>86</v>
      </c>
      <c r="K44" s="18" t="s">
        <v>86</v>
      </c>
    </row>
    <row r="45" spans="3:11" ht="15.75" thickBot="1" x14ac:dyDescent="0.3">
      <c r="G45" s="18" t="s">
        <v>86</v>
      </c>
    </row>
    <row r="47" spans="3:11" x14ac:dyDescent="0.25">
      <c r="C47"/>
      <c r="F47"/>
    </row>
    <row r="48" spans="3:11" x14ac:dyDescent="0.25">
      <c r="C48"/>
      <c r="F48"/>
    </row>
    <row r="49" spans="3:7" x14ac:dyDescent="0.25">
      <c r="C49"/>
      <c r="F49"/>
    </row>
    <row r="50" spans="3:7" x14ac:dyDescent="0.25">
      <c r="C50"/>
      <c r="F50"/>
    </row>
    <row r="51" spans="3:7" ht="15" customHeight="1" x14ac:dyDescent="0.25">
      <c r="C51" s="15"/>
      <c r="D51" s="16"/>
      <c r="F51" s="16"/>
      <c r="G51" s="16"/>
    </row>
    <row r="52" spans="3:7" x14ac:dyDescent="0.25">
      <c r="C52" s="16"/>
      <c r="D52" s="16"/>
      <c r="F52" s="16"/>
      <c r="G52" s="16"/>
    </row>
    <row r="53" spans="3:7" x14ac:dyDescent="0.25">
      <c r="C53" s="16"/>
      <c r="D53" s="17"/>
      <c r="E53" s="16"/>
      <c r="F53"/>
    </row>
    <row r="54" spans="3:7" x14ac:dyDescent="0.25">
      <c r="C54"/>
      <c r="F54"/>
    </row>
    <row r="55" spans="3:7" x14ac:dyDescent="0.25">
      <c r="C55"/>
      <c r="F55"/>
    </row>
    <row r="56" spans="3:7" x14ac:dyDescent="0.25">
      <c r="C56"/>
      <c r="F56"/>
    </row>
    <row r="57" spans="3:7" x14ac:dyDescent="0.25">
      <c r="C57"/>
      <c r="F57"/>
    </row>
  </sheetData>
  <sortState ref="C4:C24">
    <sortCondition ref="C4"/>
  </sortState>
  <mergeCells count="3">
    <mergeCell ref="D6:H7"/>
    <mergeCell ref="D38:G39"/>
    <mergeCell ref="I42:I4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71"/>
  <sheetViews>
    <sheetView showGridLines="0" zoomScale="90" zoomScaleNormal="90" workbookViewId="0">
      <selection activeCell="Y49" sqref="Y49"/>
    </sheetView>
  </sheetViews>
  <sheetFormatPr baseColWidth="10" defaultColWidth="11.42578125" defaultRowHeight="15" x14ac:dyDescent="0.25"/>
  <cols>
    <col min="1" max="1" width="2.140625" style="5" customWidth="1"/>
    <col min="2" max="2" width="2.5703125" style="5" customWidth="1"/>
    <col min="3" max="3" width="5.140625" style="22" customWidth="1"/>
    <col min="4" max="4" width="6.85546875" style="5" customWidth="1"/>
    <col min="5" max="5" width="30" style="5" customWidth="1"/>
    <col min="6" max="6" width="3.42578125" style="22" customWidth="1"/>
    <col min="7" max="7" width="30.5703125" style="5" customWidth="1"/>
    <col min="8" max="8" width="2.42578125" style="5" customWidth="1"/>
    <col min="9" max="9" width="29.42578125" style="5" customWidth="1"/>
    <col min="10" max="10" width="2.140625" style="5" customWidth="1"/>
    <col min="11" max="11" width="17.28515625" style="5" customWidth="1"/>
    <col min="12" max="16384" width="11.42578125" style="5"/>
  </cols>
  <sheetData>
    <row r="2" spans="2:8" ht="18.75" x14ac:dyDescent="0.3">
      <c r="B2" s="20" t="s">
        <v>101</v>
      </c>
    </row>
    <row r="3" spans="2:8" x14ac:dyDescent="0.25">
      <c r="C3" s="44"/>
    </row>
    <row r="4" spans="2:8" x14ac:dyDescent="0.25">
      <c r="C4" s="44" t="s">
        <v>96</v>
      </c>
      <c r="D4" s="23"/>
      <c r="E4" s="23"/>
      <c r="F4" s="23"/>
    </row>
    <row r="5" spans="2:8" ht="10.5" customHeight="1" x14ac:dyDescent="0.25">
      <c r="C5" s="23"/>
      <c r="D5" s="23"/>
      <c r="E5" s="23"/>
      <c r="F5" s="23"/>
    </row>
    <row r="6" spans="2:8" ht="15" customHeight="1" x14ac:dyDescent="0.25">
      <c r="C6" s="24"/>
      <c r="D6" s="45" t="s">
        <v>81</v>
      </c>
      <c r="E6" s="45"/>
      <c r="F6" s="45"/>
      <c r="G6" s="45"/>
      <c r="H6" s="45"/>
    </row>
    <row r="7" spans="2:8" x14ac:dyDescent="0.25">
      <c r="C7" s="24"/>
      <c r="D7" s="45"/>
      <c r="E7" s="45"/>
      <c r="F7" s="45"/>
      <c r="G7" s="45"/>
      <c r="H7" s="45"/>
    </row>
    <row r="8" spans="2:8" ht="15.75" thickBot="1" x14ac:dyDescent="0.3"/>
    <row r="9" spans="2:8" ht="15.75" thickBot="1" x14ac:dyDescent="0.3">
      <c r="C9" s="25"/>
      <c r="E9" s="26" t="s">
        <v>79</v>
      </c>
      <c r="F9" s="27"/>
      <c r="G9" s="26" t="s">
        <v>80</v>
      </c>
    </row>
    <row r="10" spans="2:8" s="28" customFormat="1" ht="10.5" customHeight="1" x14ac:dyDescent="0.2">
      <c r="C10" s="29"/>
      <c r="E10" s="30">
        <v>3</v>
      </c>
      <c r="G10" s="30">
        <v>1</v>
      </c>
    </row>
    <row r="11" spans="2:8" s="28" customFormat="1" ht="10.5" customHeight="1" x14ac:dyDescent="0.2">
      <c r="C11" s="29"/>
      <c r="E11" s="30">
        <v>2.9</v>
      </c>
      <c r="G11" s="30">
        <v>0</v>
      </c>
    </row>
    <row r="12" spans="2:8" s="28" customFormat="1" ht="10.5" customHeight="1" x14ac:dyDescent="0.2">
      <c r="C12" s="29"/>
      <c r="E12" s="30">
        <v>7.1</v>
      </c>
      <c r="G12" s="30">
        <v>2</v>
      </c>
    </row>
    <row r="13" spans="2:8" s="31" customFormat="1" ht="10.5" customHeight="1" x14ac:dyDescent="0.2">
      <c r="E13" s="30">
        <v>7</v>
      </c>
      <c r="G13" s="30">
        <v>3</v>
      </c>
    </row>
    <row r="14" spans="2:8" s="28" customFormat="1" ht="10.5" customHeight="1" x14ac:dyDescent="0.2">
      <c r="C14" s="29"/>
      <c r="E14" s="30">
        <v>8.1999999999999993</v>
      </c>
      <c r="G14" s="30">
        <v>4</v>
      </c>
    </row>
    <row r="15" spans="2:8" s="28" customFormat="1" ht="10.5" customHeight="1" x14ac:dyDescent="0.2">
      <c r="C15" s="29"/>
      <c r="E15" s="30">
        <v>8</v>
      </c>
      <c r="G15" s="30">
        <v>1</v>
      </c>
    </row>
    <row r="16" spans="2:8" s="28" customFormat="1" ht="10.5" customHeight="1" x14ac:dyDescent="0.2">
      <c r="C16" s="29"/>
      <c r="E16" s="30">
        <v>7.2</v>
      </c>
      <c r="G16" s="30">
        <v>0</v>
      </c>
    </row>
    <row r="17" spans="3:14" s="28" customFormat="1" ht="10.5" customHeight="1" x14ac:dyDescent="0.2">
      <c r="C17" s="29"/>
      <c r="E17" s="30">
        <v>9</v>
      </c>
      <c r="G17" s="30">
        <v>2</v>
      </c>
    </row>
    <row r="18" spans="3:14" s="28" customFormat="1" ht="10.5" customHeight="1" x14ac:dyDescent="0.2">
      <c r="C18" s="29"/>
      <c r="E18" s="30">
        <v>10</v>
      </c>
      <c r="G18" s="30">
        <v>4</v>
      </c>
    </row>
    <row r="19" spans="3:14" s="28" customFormat="1" ht="10.5" customHeight="1" x14ac:dyDescent="0.2">
      <c r="C19" s="29"/>
      <c r="E19" s="30">
        <v>9.8000000000000007</v>
      </c>
      <c r="G19" s="30">
        <v>2</v>
      </c>
    </row>
    <row r="20" spans="3:14" s="28" customFormat="1" ht="10.5" customHeight="1" x14ac:dyDescent="0.2">
      <c r="C20" s="29"/>
      <c r="E20" s="30">
        <v>11</v>
      </c>
      <c r="G20" s="30">
        <v>3</v>
      </c>
    </row>
    <row r="21" spans="3:14" s="28" customFormat="1" ht="10.5" customHeight="1" x14ac:dyDescent="0.2">
      <c r="C21" s="29"/>
      <c r="E21" s="30">
        <v>11.2</v>
      </c>
      <c r="G21" s="30">
        <v>1</v>
      </c>
      <c r="N21" s="21" t="s">
        <v>87</v>
      </c>
    </row>
    <row r="22" spans="3:14" s="28" customFormat="1" ht="10.5" customHeight="1" x14ac:dyDescent="0.2">
      <c r="C22" s="29"/>
      <c r="E22" s="30">
        <v>12.5</v>
      </c>
      <c r="G22" s="30">
        <v>2</v>
      </c>
    </row>
    <row r="23" spans="3:14" s="28" customFormat="1" ht="10.5" customHeight="1" x14ac:dyDescent="0.2">
      <c r="C23" s="29"/>
      <c r="E23" s="30">
        <v>12</v>
      </c>
      <c r="G23" s="30">
        <v>0</v>
      </c>
    </row>
    <row r="24" spans="3:14" s="28" customFormat="1" ht="10.5" customHeight="1" x14ac:dyDescent="0.2">
      <c r="C24" s="29"/>
      <c r="E24" s="30">
        <v>4.2</v>
      </c>
      <c r="G24" s="30">
        <v>4</v>
      </c>
    </row>
    <row r="25" spans="3:14" s="28" customFormat="1" ht="10.5" customHeight="1" x14ac:dyDescent="0.2">
      <c r="C25" s="29"/>
      <c r="E25" s="30">
        <v>4</v>
      </c>
      <c r="G25" s="30">
        <v>2</v>
      </c>
    </row>
    <row r="26" spans="3:14" s="28" customFormat="1" ht="10.5" customHeight="1" x14ac:dyDescent="0.2">
      <c r="C26" s="29"/>
      <c r="E26" s="30">
        <v>5.0999999999999996</v>
      </c>
      <c r="G26" s="30">
        <v>1</v>
      </c>
    </row>
    <row r="27" spans="3:14" s="28" customFormat="1" ht="10.5" customHeight="1" x14ac:dyDescent="0.2">
      <c r="C27" s="29"/>
      <c r="E27" s="30">
        <v>5</v>
      </c>
      <c r="G27" s="30">
        <v>2</v>
      </c>
    </row>
    <row r="28" spans="3:14" s="28" customFormat="1" ht="10.5" customHeight="1" x14ac:dyDescent="0.2">
      <c r="C28" s="29"/>
      <c r="E28" s="30">
        <v>1.8</v>
      </c>
      <c r="G28" s="30">
        <v>3</v>
      </c>
    </row>
    <row r="29" spans="3:14" s="28" customFormat="1" ht="10.5" customHeight="1" x14ac:dyDescent="0.2">
      <c r="C29" s="29"/>
      <c r="E29" s="30">
        <v>2.8</v>
      </c>
      <c r="G29" s="30">
        <v>1</v>
      </c>
    </row>
    <row r="30" spans="3:14" s="28" customFormat="1" ht="10.5" customHeight="1" x14ac:dyDescent="0.2">
      <c r="C30" s="29"/>
      <c r="E30" s="30">
        <v>6</v>
      </c>
      <c r="G30" s="30">
        <v>1</v>
      </c>
    </row>
    <row r="31" spans="3:14" s="28" customFormat="1" ht="10.5" customHeight="1" x14ac:dyDescent="0.2">
      <c r="C31" s="29"/>
      <c r="E31" s="30">
        <f>+E20-2</f>
        <v>9</v>
      </c>
      <c r="G31" s="30">
        <v>2</v>
      </c>
    </row>
    <row r="32" spans="3:14" s="28" customFormat="1" ht="10.5" customHeight="1" x14ac:dyDescent="0.2">
      <c r="C32" s="29"/>
      <c r="E32" s="30">
        <f t="shared" ref="E32:E35" si="0">+E21-2</f>
        <v>9.1999999999999993</v>
      </c>
      <c r="G32" s="30">
        <v>4</v>
      </c>
    </row>
    <row r="33" spans="3:14" s="28" customFormat="1" ht="10.5" customHeight="1" x14ac:dyDescent="0.2">
      <c r="C33" s="29"/>
      <c r="E33" s="30">
        <f t="shared" si="0"/>
        <v>10.5</v>
      </c>
      <c r="G33" s="30">
        <v>2</v>
      </c>
    </row>
    <row r="34" spans="3:14" s="28" customFormat="1" ht="10.5" customHeight="1" x14ac:dyDescent="0.2">
      <c r="C34" s="29"/>
      <c r="E34" s="30">
        <f t="shared" si="0"/>
        <v>10</v>
      </c>
      <c r="G34" s="30">
        <v>1</v>
      </c>
    </row>
    <row r="35" spans="3:14" s="28" customFormat="1" ht="10.5" customHeight="1" thickBot="1" x14ac:dyDescent="0.25">
      <c r="C35" s="29"/>
      <c r="E35" s="30">
        <f t="shared" si="0"/>
        <v>2.2000000000000002</v>
      </c>
      <c r="G35" s="32">
        <v>2</v>
      </c>
    </row>
    <row r="36" spans="3:14" s="28" customFormat="1" ht="15.75" customHeight="1" thickTop="1" thickBot="1" x14ac:dyDescent="0.25">
      <c r="C36" s="29"/>
      <c r="E36" s="33">
        <f ca="1">_xll.RiskUniform(1.37,12.93)</f>
        <v>7.15</v>
      </c>
      <c r="F36" s="34"/>
      <c r="G36" s="33">
        <f ca="1">_xll.RiskDuniform(G10:G35)</f>
        <v>2</v>
      </c>
    </row>
    <row r="37" spans="3:14" ht="15.75" thickTop="1" x14ac:dyDescent="0.25"/>
    <row r="38" spans="3:14" x14ac:dyDescent="0.25">
      <c r="D38" s="46" t="s">
        <v>97</v>
      </c>
      <c r="E38" s="46"/>
      <c r="F38" s="46"/>
      <c r="G38" s="46"/>
    </row>
    <row r="39" spans="3:14" x14ac:dyDescent="0.25">
      <c r="D39" s="46"/>
      <c r="E39" s="46"/>
      <c r="F39" s="46"/>
      <c r="G39" s="46"/>
    </row>
    <row r="40" spans="3:14" ht="15.75" thickBot="1" x14ac:dyDescent="0.3"/>
    <row r="41" spans="3:14" ht="15.75" thickBot="1" x14ac:dyDescent="0.3">
      <c r="E41" s="26" t="s">
        <v>82</v>
      </c>
      <c r="G41" s="26" t="s">
        <v>83</v>
      </c>
      <c r="I41" s="26" t="s">
        <v>84</v>
      </c>
      <c r="K41" s="55" t="s">
        <v>90</v>
      </c>
      <c r="L41" s="56"/>
    </row>
    <row r="42" spans="3:14" x14ac:dyDescent="0.25">
      <c r="E42" s="30" t="s">
        <v>65</v>
      </c>
      <c r="G42" s="30" t="s">
        <v>67</v>
      </c>
      <c r="I42" s="49" t="s">
        <v>69</v>
      </c>
      <c r="K42" s="51" t="s">
        <v>70</v>
      </c>
      <c r="L42" s="52"/>
      <c r="N42" s="21" t="s">
        <v>88</v>
      </c>
    </row>
    <row r="43" spans="3:14" ht="15.75" thickBot="1" x14ac:dyDescent="0.3">
      <c r="E43" s="32" t="s">
        <v>66</v>
      </c>
      <c r="G43" s="30" t="s">
        <v>68</v>
      </c>
      <c r="I43" s="50"/>
      <c r="K43" s="53" t="s">
        <v>71</v>
      </c>
      <c r="L43" s="54"/>
    </row>
    <row r="44" spans="3:14" ht="16.5" thickTop="1" thickBot="1" x14ac:dyDescent="0.3">
      <c r="E44" s="35">
        <f ca="1">_xll.RiskNormal(6,1.8)</f>
        <v>6</v>
      </c>
      <c r="G44" s="32" t="s">
        <v>85</v>
      </c>
      <c r="I44" s="36">
        <f ca="1">_xll.RiskUniform(2,5)</f>
        <v>3.5</v>
      </c>
      <c r="K44" s="37">
        <f ca="1">_xll.RiskDiscrete({0,1},{0.6,0.4})</f>
        <v>0</v>
      </c>
      <c r="L44" s="38" t="str">
        <f ca="1">IF(K44=0, "Male","Female")</f>
        <v>Male</v>
      </c>
    </row>
    <row r="45" spans="3:14" ht="16.5" thickTop="1" thickBot="1" x14ac:dyDescent="0.3">
      <c r="G45" s="36">
        <f ca="1">_xll.RiskPert(4,5,6)</f>
        <v>5</v>
      </c>
      <c r="K45" s="39">
        <f ca="1">_xll.RiskBernoulli(0.4)</f>
        <v>0</v>
      </c>
      <c r="L45" s="40" t="str">
        <f ca="1">IF(K45=0, "Male","Female")</f>
        <v>Male</v>
      </c>
    </row>
    <row r="46" spans="3:14" ht="15.75" thickTop="1" x14ac:dyDescent="0.25"/>
    <row r="47" spans="3:14" x14ac:dyDescent="0.25">
      <c r="C47" s="5"/>
      <c r="F47" s="5"/>
    </row>
    <row r="48" spans="3:14" x14ac:dyDescent="0.25">
      <c r="C48" s="5"/>
      <c r="F48" s="5"/>
    </row>
    <row r="49" spans="3:14" x14ac:dyDescent="0.25">
      <c r="C49" s="5"/>
      <c r="F49" s="5"/>
    </row>
    <row r="50" spans="3:14" x14ac:dyDescent="0.25">
      <c r="C50" s="5"/>
      <c r="F50" s="5"/>
    </row>
    <row r="51" spans="3:14" ht="15" customHeight="1" x14ac:dyDescent="0.25">
      <c r="C51" s="41"/>
      <c r="D51" s="42"/>
      <c r="F51" s="42"/>
      <c r="G51" s="42"/>
    </row>
    <row r="52" spans="3:14" x14ac:dyDescent="0.25">
      <c r="C52" s="42"/>
      <c r="D52" s="42"/>
      <c r="F52" s="42"/>
      <c r="G52" s="42"/>
    </row>
    <row r="53" spans="3:14" x14ac:dyDescent="0.25">
      <c r="C53" s="42"/>
      <c r="D53" s="43"/>
      <c r="E53" s="42"/>
      <c r="F53" s="5"/>
    </row>
    <row r="54" spans="3:14" x14ac:dyDescent="0.25">
      <c r="C54" s="5"/>
      <c r="F54" s="5"/>
    </row>
    <row r="55" spans="3:14" x14ac:dyDescent="0.25">
      <c r="C55" s="5"/>
      <c r="F55" s="5"/>
      <c r="N55" s="21" t="s">
        <v>93</v>
      </c>
    </row>
    <row r="56" spans="3:14" x14ac:dyDescent="0.25">
      <c r="C56" s="5"/>
      <c r="F56" s="5"/>
    </row>
    <row r="57" spans="3:14" x14ac:dyDescent="0.25">
      <c r="C57" s="5"/>
      <c r="F57" s="5"/>
    </row>
    <row r="71" spans="5:13" x14ac:dyDescent="0.25">
      <c r="E71" s="21" t="s">
        <v>89</v>
      </c>
      <c r="H71" s="5" t="s">
        <v>91</v>
      </c>
      <c r="M71" s="21" t="s">
        <v>92</v>
      </c>
    </row>
  </sheetData>
  <mergeCells count="6">
    <mergeCell ref="D6:H7"/>
    <mergeCell ref="D38:G39"/>
    <mergeCell ref="I42:I43"/>
    <mergeCell ref="K42:L42"/>
    <mergeCell ref="K43:L43"/>
    <mergeCell ref="K41:L4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_@RISKFitInformation</vt:lpstr>
      <vt:lpstr>Exercise</vt:lpstr>
      <vt:lpstr>Solutions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Jeanne Marie Membre</dc:creator>
  <cp:lastModifiedBy>Géraldine Boué</cp:lastModifiedBy>
  <dcterms:created xsi:type="dcterms:W3CDTF">2016-08-17T07:42:46Z</dcterms:created>
  <dcterms:modified xsi:type="dcterms:W3CDTF">2017-02-22T13:34:56Z</dcterms:modified>
</cp:coreProperties>
</file>